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24 мкр. д.2" sheetId="1" r:id="rId1"/>
    <sheet name="24 мкр. д.3" sheetId="2" r:id="rId2"/>
    <sheet name="24 мкр. д.5" sheetId="3" r:id="rId3"/>
    <sheet name="24 мкр д.6 " sheetId="4" r:id="rId4"/>
    <sheet name="24 мкр. д.7" sheetId="5" r:id="rId5"/>
    <sheet name="24 мкр. д.10" sheetId="6" r:id="rId6"/>
    <sheet name="24 мкр. д.12" sheetId="7" r:id="rId7"/>
    <sheet name="24 мкр. д.13" sheetId="8" r:id="rId8"/>
    <sheet name="24 мкр. д.14_15" sheetId="9" r:id="rId9"/>
    <sheet name="24 мкр. д.28" sheetId="10" r:id="rId10"/>
    <sheet name="24 мкр. д.4" sheetId="11" r:id="rId11"/>
    <sheet name="24 мкр. д.11" sheetId="12" r:id="rId12"/>
    <sheet name="24 мкр. д.8" sheetId="13" r:id="rId13"/>
    <sheet name="24 мкр. д.27" sheetId="14" r:id="rId14"/>
    <sheet name="Губкина д.1" sheetId="15" r:id="rId15"/>
    <sheet name="Губкина д.3" sheetId="16" r:id="rId16"/>
    <sheet name="Губкина д.5" sheetId="17" r:id="rId17"/>
    <sheet name="Губкина д.7" sheetId="18" r:id="rId18"/>
    <sheet name="Губкина д.9" sheetId="19" r:id="rId19"/>
    <sheet name="Губкина д.11" sheetId="20" r:id="rId20"/>
    <sheet name="Губкина д.19" sheetId="21" r:id="rId21"/>
    <sheet name="Кувыкина д.1" sheetId="22" r:id="rId22"/>
    <sheet name="Кувыкина д.2" sheetId="23" r:id="rId23"/>
    <sheet name="Кувыкина д.4" sheetId="24" r:id="rId24"/>
    <sheet name="Кувыкина д.5" sheetId="25" r:id="rId25"/>
    <sheet name="Кувыкина д.7" sheetId="26" r:id="rId26"/>
    <sheet name="Кувыкина д.8" sheetId="27" r:id="rId27"/>
    <sheet name="Кувыкина д.9" sheetId="28" r:id="rId28"/>
    <sheet name="Кувыкина д.10" sheetId="29" r:id="rId29"/>
    <sheet name="Кувыкина д.11" sheetId="30" r:id="rId30"/>
    <sheet name="Кувыкина д.12" sheetId="31" r:id="rId31"/>
    <sheet name="Кувыкина д.13" sheetId="32" r:id="rId32"/>
    <sheet name="Кувыкина д.14" sheetId="33" r:id="rId33"/>
    <sheet name="Кувыкина д.16" sheetId="34" r:id="rId34"/>
    <sheet name="Кувыкина д.17" sheetId="35" r:id="rId35"/>
    <sheet name="Кувыкина д.18" sheetId="36" r:id="rId36"/>
    <sheet name="Кувыкина д.19" sheetId="37" r:id="rId37"/>
    <sheet name="Кувыкина д.20" sheetId="38" r:id="rId38"/>
    <sheet name="Кувыкина д.21" sheetId="39" r:id="rId39"/>
    <sheet name="Кувыкина д.22" sheetId="40" r:id="rId40"/>
    <sheet name="Кувыкина д.24" sheetId="41" r:id="rId41"/>
    <sheet name="Кувыкина д.26а" sheetId="42" r:id="rId42"/>
    <sheet name="Кувыкина д.26" sheetId="43" r:id="rId43"/>
    <sheet name="Кувыкина д.27" sheetId="44" r:id="rId44"/>
    <sheet name="Кувыкина д.29" sheetId="45" r:id="rId45"/>
    <sheet name="Кувыкина д.31" sheetId="46" r:id="rId46"/>
    <sheet name="Кувыкина д.33" sheetId="47" r:id="rId47"/>
    <sheet name="Кувыкина д.34" sheetId="48" r:id="rId48"/>
    <sheet name="Кувыкина д.36" sheetId="49" r:id="rId49"/>
    <sheet name="Кувыкина д.37" sheetId="50" r:id="rId50"/>
    <sheet name="Кувыкина д.38" sheetId="51" r:id="rId51"/>
    <sheet name="Кувыкина д.40" sheetId="52" r:id="rId52"/>
    <sheet name="Кувыкина д.41" sheetId="53" r:id="rId53"/>
    <sheet name="Кувыкина д.43" sheetId="54" r:id="rId54"/>
    <sheet name="Кувыкина д.45" sheetId="55" r:id="rId55"/>
    <sheet name="Кувыкина д.51" sheetId="56" r:id="rId56"/>
    <sheet name="Кувыкина д.53" sheetId="57" r:id="rId57"/>
    <sheet name="Кувыкина д.55" sheetId="58" r:id="rId58"/>
    <sheet name="Кувыкина д.59" sheetId="59" r:id="rId59"/>
    <sheet name="Кувыкина д.57" sheetId="60" r:id="rId60"/>
    <sheet name="Кувыкина д.61" sheetId="61" r:id="rId61"/>
    <sheet name="Луначарского д.2" sheetId="62" r:id="rId62"/>
    <sheet name="Луначарского д.4" sheetId="63" r:id="rId63"/>
    <sheet name="Луначарского д.6" sheetId="64" r:id="rId64"/>
    <sheet name="Луначарского д.8" sheetId="65" r:id="rId65"/>
    <sheet name="Мичурина д.3" sheetId="66" r:id="rId66"/>
    <sheet name="Островского д.18" sheetId="67" r:id="rId67"/>
    <sheet name="Островского д.19" sheetId="68" r:id="rId68"/>
    <sheet name="Островского д.21" sheetId="69" r:id="rId69"/>
    <sheet name="Островского д.22" sheetId="70" r:id="rId70"/>
    <sheet name="Островского д.30" sheetId="71" r:id="rId71"/>
    <sheet name="Островского д.35" sheetId="72" r:id="rId72"/>
    <sheet name="Островского д.37" sheetId="73" r:id="rId73"/>
    <sheet name="Островского д.39" sheetId="74" r:id="rId74"/>
    <sheet name="Островского д.41" sheetId="75" r:id="rId75"/>
    <sheet name="Островского д.45" sheetId="76" r:id="rId76"/>
    <sheet name="Островского д.47" sheetId="77" r:id="rId77"/>
    <sheet name="Островского д.49" sheetId="78" r:id="rId78"/>
    <sheet name="Островского д.51" sheetId="79" r:id="rId79"/>
    <sheet name="Островского д.53" sheetId="80" r:id="rId80"/>
    <sheet name="Садовое кольцо д.30" sheetId="81" r:id="rId81"/>
    <sheet name="Садовое кольцо д.34" sheetId="82" r:id="rId82"/>
    <sheet name="Садовое кольцо д.36" sheetId="83" r:id="rId83"/>
    <sheet name="Садовое кольцо д.38" sheetId="84" r:id="rId84"/>
    <sheet name="Садовое кольцо д.40" sheetId="85" r:id="rId85"/>
    <sheet name="Садовое кольцо д.42" sheetId="86" r:id="rId86"/>
    <sheet name="Садовое кольцо д.58" sheetId="87" r:id="rId87"/>
    <sheet name="Садовое кольцо д.59" sheetId="88" r:id="rId88"/>
    <sheet name="Садовое кольцо д.60" sheetId="89" r:id="rId89"/>
    <sheet name="Садовое кольцо д.60а" sheetId="90" r:id="rId90"/>
    <sheet name="Садовое кольцо д.61" sheetId="91" r:id="rId91"/>
    <sheet name="Садовое кольцо д.63" sheetId="92" r:id="rId92"/>
    <sheet name="Садовое кольцо д.79" sheetId="93" r:id="rId93"/>
    <sheet name="Свердлова д.45" sheetId="94" r:id="rId94"/>
    <sheet name="Свердлова д.47" sheetId="95" r:id="rId95"/>
    <sheet name="Свердлова д.49" sheetId="96" r:id="rId96"/>
    <sheet name="Свердлова д.51" sheetId="97" r:id="rId97"/>
    <sheet name="Свердлова д.53" sheetId="98" r:id="rId98"/>
    <sheet name="Свердлова д.55" sheetId="99" r:id="rId99"/>
    <sheet name="Цурюпы д.23" sheetId="100" r:id="rId100"/>
    <sheet name="Цурюпы д.24" sheetId="101" r:id="rId101"/>
    <sheet name="Цурюпы д.26" sheetId="102" r:id="rId102"/>
    <sheet name="Цурюпы д.28" sheetId="103" r:id="rId103"/>
  </sheets>
  <definedNames>
    <definedName name="Excel_BuiltIn_Print_Titles_11">'24 мкр. д.13'!$A$3:$IN$3</definedName>
    <definedName name="Excel_BuiltIn_Print_Titles_1_1">NA()</definedName>
    <definedName name="Excel_BuiltIn_Print_Titles_1_1_1">'Островского д.53'!$A$3:$IQ$3</definedName>
    <definedName name="Excel_BuiltIn_Print_Titles_1_1_11">'24 мкр д.6 '!$A$2:$IK$2</definedName>
    <definedName name="Excel_BuiltIn_Print_Titles_1_1_1_1">'24 мкр. д.2'!$A$2:$IM$2</definedName>
    <definedName name="Excel_BuiltIn_Print_Titles_1_1_1_11">NA()</definedName>
    <definedName name="Excel_BuiltIn_Print_Titles_1_1_1_2">'Островского д.19'!$A$3:$IH$3</definedName>
    <definedName name="Excel_BuiltIn_Print_Titles_1_1_10">'24 мкр. д.28'!#REF!</definedName>
    <definedName name="Excel_BuiltIn_Print_Titles_1_1_11">'24 мкр. д.4'!$A$2:$IM$2</definedName>
    <definedName name="Excel_BuiltIn_Print_Titles_1_1_12">'24 мкр. д.11'!$A$2:$IM$2</definedName>
    <definedName name="Excel_BuiltIn_Print_Titles_1_1_13">'24 мкр. д.8'!$A$3:$IM$3</definedName>
    <definedName name="Excel_BuiltIn_Print_Titles_1_1_14">'24 мкр. д.27'!$A$3:$IM$3</definedName>
    <definedName name="Excel_BuiltIn_Print_Titles_1_1_15">'Губкина д.1'!$A$3:$IK$3</definedName>
    <definedName name="Excel_BuiltIn_Print_Titles_1_1_16">'Губкина д.3'!$A$3:$IL$3</definedName>
    <definedName name="Excel_BuiltIn_Print_Titles_1_1_17">'Губкина д.5'!$A$3:$IK$3</definedName>
    <definedName name="Excel_BuiltIn_Print_Titles_1_1_18">'Губкина д.7'!$A$3:$IJ$3</definedName>
    <definedName name="Excel_BuiltIn_Print_Titles_1_1_19">'Губкина д.9'!$A$3:$IK$3</definedName>
    <definedName name="Excel_BuiltIn_Print_Titles_1_1_2">'24 мкр. д.3'!$A$2:$IM$2</definedName>
    <definedName name="Excel_BuiltIn_Print_Titles_1_1_20">'Губкина д.11'!$A$3:$IL$3</definedName>
    <definedName name="Excel_BuiltIn_Print_Titles_1_1_21">'Губкина д.19'!$A$3:$IK$3</definedName>
    <definedName name="Excel_BuiltIn_Print_Titles_1_1_22">'Кувыкина д.1'!$A$3:$IK$3</definedName>
    <definedName name="Excel_BuiltIn_Print_Titles_1_1_23">'Кувыкина д.2'!$A$2:$IL$2</definedName>
    <definedName name="Excel_BuiltIn_Print_Titles_1_1_24">'Кувыкина д.4'!$A$3:$IK$3</definedName>
    <definedName name="Excel_BuiltIn_Print_Titles_1_1_25">'Кувыкина д.5'!$A$3:$IK$3</definedName>
    <definedName name="Excel_BuiltIn_Print_Titles_1_1_26">'Кувыкина д.7'!$A$2:$IK$2</definedName>
    <definedName name="Excel_BuiltIn_Print_Titles_1_1_27">'Кувыкина д.8'!$A$3:$IL$3</definedName>
    <definedName name="Excel_BuiltIn_Print_Titles_1_1_28">'Кувыкина д.9'!$A$3:$IK$3</definedName>
    <definedName name="Excel_BuiltIn_Print_Titles_1_1_29">'Кувыкина д.10'!$A$3:$IJ$3</definedName>
    <definedName name="Excel_BuiltIn_Print_Titles_1_1_3">'24 мкр. д.5'!$A$2:$IL$2</definedName>
    <definedName name="Excel_BuiltIn_Print_Titles_1_1_30">'Кувыкина д.11'!$A$3:$IK$3</definedName>
    <definedName name="Excel_BuiltIn_Print_Titles_1_1_31">'Кувыкина д.12'!$A$3:$IK$3</definedName>
    <definedName name="Excel_BuiltIn_Print_Titles_1_1_32">'Кувыкина д.13'!$A$3:$IK$3</definedName>
    <definedName name="Excel_BuiltIn_Print_Titles_1_1_33">'Кувыкина д.14'!$A$3:$IK$3</definedName>
    <definedName name="Excel_BuiltIn_Print_Titles_1_1_34">'Кувыкина д.16'!$A$3:$IK$3</definedName>
    <definedName name="Excel_BuiltIn_Print_Titles_1_1_35">'Кувыкина д.17'!$A$3:$IK$3</definedName>
    <definedName name="Excel_BuiltIn_Print_Titles_1_1_36">'Кувыкина д.18'!$A$3:$IL$3</definedName>
    <definedName name="Excel_BuiltIn_Print_Titles_1_1_37">'Кувыкина д.19'!$A$3:$IK$3</definedName>
    <definedName name="Excel_BuiltIn_Print_Titles_1_1_38">'Кувыкина д.20'!$A$3:$IK$3</definedName>
    <definedName name="Excel_BuiltIn_Print_Titles_1_1_39">'Кувыкина д.21'!$A$3:$IK$3</definedName>
    <definedName name="Excel_BuiltIn_Print_Titles_1_1_40">'Кувыкина д.22'!$A$3:$IK$3</definedName>
    <definedName name="Excel_BuiltIn_Print_Titles_1_1_41">'Кувыкина д.24'!$A$3:$IK$3</definedName>
    <definedName name="Excel_BuiltIn_Print_Titles_1_1_42">'Кувыкина д.26а'!$A$3:$IK$3</definedName>
    <definedName name="Excel_BuiltIn_Print_Titles_1_1_43">'Кувыкина д.26'!$A$3:$IK$3</definedName>
    <definedName name="Excel_BuiltIn_Print_Titles_1_1_44">'Кувыкина д.27'!$A$3:$IK$3</definedName>
    <definedName name="Excel_BuiltIn_Print_Titles_1_1_45">'Кувыкина д.29'!$A$8:$IK$8</definedName>
    <definedName name="Excel_BuiltIn_Print_Titles_1_1_46">'Кувыкина д.31'!$A$3:$IK$3</definedName>
    <definedName name="Excel_BuiltIn_Print_Titles_1_1_47">'Кувыкина д.33'!$A$3:$IH$3</definedName>
    <definedName name="Excel_BuiltIn_Print_Titles_1_1_48">'Кувыкина д.34'!$A$3:$IK$3</definedName>
    <definedName name="Excel_BuiltIn_Print_Titles_1_1_49">'Кувыкина д.36'!$A$3:$IK$3</definedName>
    <definedName name="Excel_BuiltIn_Print_Titles_1_1_5">'24 мкр. д.7'!$A$3:$IM$3</definedName>
    <definedName name="Excel_BuiltIn_Print_Titles_1_1_50">'Кувыкина д.37'!$A$3:$IK$3</definedName>
    <definedName name="Excel_BuiltIn_Print_Titles_1_1_51">'Кувыкина д.38'!$A$3:$IK$3</definedName>
    <definedName name="Excel_BuiltIn_Print_Titles_1_1_52">'Кувыкина д.40'!$A$3:$IK$3</definedName>
    <definedName name="Excel_BuiltIn_Print_Titles_1_1_53">'Кувыкина д.41'!$A$3:$IH$3</definedName>
    <definedName name="Excel_BuiltIn_Print_Titles_1_1_54">'Кувыкина д.43'!$A$3:$IL$3</definedName>
    <definedName name="Excel_BuiltIn_Print_Titles_1_1_55">'Кувыкина д.45'!$A$3:$IL$3</definedName>
    <definedName name="Excel_BuiltIn_Print_Titles_1_1_56">'Кувыкина д.51'!$A$3:$IL$3</definedName>
    <definedName name="Excel_BuiltIn_Print_Titles_1_1_57">'Кувыкина д.53'!$A$3:$IK$3</definedName>
    <definedName name="Excel_BuiltIn_Print_Titles_1_1_58">'Кувыкина д.55'!$A$3:$IK$3</definedName>
    <definedName name="Excel_BuiltIn_Print_Titles_1_1_59">'Кувыкина д.59'!$A$3:$IL$3</definedName>
    <definedName name="Excel_BuiltIn_Print_Titles_1_1_6">'24 мкр. д.10'!#REF!</definedName>
    <definedName name="Excel_BuiltIn_Print_Titles_1_1_60">'Кувыкина д.57'!$A$3:$IK$3</definedName>
    <definedName name="Excel_BuiltIn_Print_Titles_1_1_61">'Кувыкина д.61'!$A$3:$IK$3</definedName>
    <definedName name="Excel_BuiltIn_Print_Titles_1_1_62">'Луначарского д.2'!$A$3:$IL$3</definedName>
    <definedName name="Excel_BuiltIn_Print_Titles_1_1_63">'Луначарского д.4'!$A$3:$IK$3</definedName>
    <definedName name="Excel_BuiltIn_Print_Titles_1_1_64">'Луначарского д.6'!$A$3:$IK$3</definedName>
    <definedName name="Excel_BuiltIn_Print_Titles_1_1_65">'Луначарского д.8'!$A$3:$IK$3</definedName>
    <definedName name="Excel_BuiltIn_Print_Titles_1_1_66">'Мичурина д.3'!$A$3:$IK$3</definedName>
    <definedName name="Excel_BuiltIn_Print_Titles_1_1_67">'Островского д.18'!$A$3:$IK$3</definedName>
    <definedName name="Excel_BuiltIn_Print_Titles_1_1_68">'Островского д.19'!$A$3:$IN$3</definedName>
    <definedName name="Excel_BuiltIn_Print_Titles_1_1_69">'Островского д.21'!$A$4:$IL$4</definedName>
    <definedName name="Excel_BuiltIn_Print_Titles_1_1_7">'24 мкр. д.12'!#REF!</definedName>
    <definedName name="Excel_BuiltIn_Print_Titles_1_1_70">'Островского д.22'!$A$3:$IJ$3</definedName>
    <definedName name="Excel_BuiltIn_Print_Titles_1_1_71">'Островского д.30'!$A$4:$IK$4</definedName>
    <definedName name="Excel_BuiltIn_Print_Titles_1_1_72">'Островского д.35'!$A$3:$IK$3</definedName>
    <definedName name="Excel_BuiltIn_Print_Titles_1_1_73">'Островского д.37'!$A$3:$IK$3</definedName>
    <definedName name="Excel_BuiltIn_Print_Titles_1_1_74">'Островского д.39'!$A$3:$IL$3</definedName>
    <definedName name="Excel_BuiltIn_Print_Titles_1_1_75">'Островского д.41'!$A$3:$IL$3</definedName>
    <definedName name="Excel_BuiltIn_Print_Titles_1_1_76">'Островского д.45'!$A$3:$IK$3</definedName>
    <definedName name="Excel_BuiltIn_Print_Titles_1_1_77">'Островского д.47'!$A$3:$IH$3</definedName>
    <definedName name="Excel_BuiltIn_Print_Titles_1_1_78">'Островского д.49'!$A$3:$IK$3</definedName>
    <definedName name="Excel_BuiltIn_Print_Titles_1_1_79">'Островского д.51'!$A$3:$IK$3</definedName>
    <definedName name="Excel_BuiltIn_Print_Titles_1_1_8">'24 мкр. д.13'!$A$3:$IH$3</definedName>
    <definedName name="Excel_BuiltIn_Print_Titles_1_1_80">'Островского д.53'!$A$3:$IK$3</definedName>
    <definedName name="Excel_BuiltIn_Print_Titles_1_1_81">'Садовое кольцо д.30'!$A$3:$IL$3</definedName>
    <definedName name="Excel_BuiltIn_Print_Titles_1_1_82">'Садовое кольцо д.34'!$A$3:$IM$3</definedName>
    <definedName name="Excel_BuiltIn_Print_Titles_1_1_83">'Садовое кольцо д.36'!$A$3:$IM$3</definedName>
    <definedName name="Excel_BuiltIn_Print_Titles_1_1_84">'Садовое кольцо д.38'!#REF!</definedName>
    <definedName name="Excel_BuiltIn_Print_Titles_1_1_85">'Садовое кольцо д.40'!#REF!</definedName>
    <definedName name="Excel_BuiltIn_Print_Titles_1_1_86">'Садовое кольцо д.42'!$A$3:$IJ$3</definedName>
    <definedName name="Excel_BuiltIn_Print_Titles_1_1_87">'Садовое кольцо д.58'!$A$3:$IL$3</definedName>
    <definedName name="Excel_BuiltIn_Print_Titles_1_1_88">'Садовое кольцо д.59'!$A$3:$IK$3</definedName>
    <definedName name="Excel_BuiltIn_Print_Titles_1_1_89">'Садовое кольцо д.79'!$A$3:$IM$3</definedName>
    <definedName name="Excel_BuiltIn_Print_Titles_1_1_9">'24 мкр. д.14_15'!$A$3:$II$3</definedName>
    <definedName name="Excel_BuiltIn_Print_Titles_1_29">'Кувыкина д.10'!$A$3:$IP$3</definedName>
    <definedName name="Excel_BuiltIn_Print_Titles_1_47">'Кувыкина д.33'!$A$3:$IN$3</definedName>
    <definedName name="Excel_BuiltIn_Print_Titles_1_53">'Кувыкина д.41'!$A$3:$IN$3</definedName>
    <definedName name="Excel_BuiltIn_Print_Titles_1_70">'Островского д.22'!$A$3:$IP$3</definedName>
    <definedName name="Excel_BuiltIn_Print_Titles_1_77">'Островского д.47'!$A$3:$IN$3</definedName>
    <definedName name="Excel_BuiltIn_Print_Titles_1_86">'Садовое кольцо д.42'!$A$3:$IP$3</definedName>
    <definedName name="Excel_BuiltIn_Print_Titles_1_9">'24 мкр. д.14_15'!$A$3:$IO$3</definedName>
    <definedName name="Excel_BuiltIn_Print_Titles_10">'24 мкр. д.28'!#REF!</definedName>
    <definedName name="Excel_BuiltIn_Print_Titles_6">'24 мкр. д.10'!#REF!</definedName>
    <definedName name="Excel_BuiltIn_Print_Titles_7">'24 мкр. д.12'!#REF!</definedName>
    <definedName name="Excel_BuiltIn_Print_Titles_84">'Садовое кольцо д.38'!#REF!</definedName>
    <definedName name="Excel_BuiltIn_Print_Titles_85">'Садовое кольцо д.40'!#REF!</definedName>
    <definedName name="_xlnm.Print_Titles" localSheetId="3">'24 мкр д.6 '!$2:$2</definedName>
    <definedName name="_xlnm.Print_Titles" localSheetId="11">'24 мкр. д.11'!$2:$2</definedName>
    <definedName name="_xlnm.Print_Titles" localSheetId="7">'24 мкр. д.13'!$3:$3</definedName>
    <definedName name="_xlnm.Print_Titles" localSheetId="8">'24 мкр. д.14_15'!$3:$3</definedName>
    <definedName name="_xlnm.Print_Titles" localSheetId="0">'24 мкр. д.2'!$2:$2</definedName>
    <definedName name="_xlnm.Print_Titles" localSheetId="13">'24 мкр. д.27'!$3:$3</definedName>
    <definedName name="_xlnm.Print_Titles" localSheetId="1">'24 мкр. д.3'!$2:$2</definedName>
    <definedName name="_xlnm.Print_Titles" localSheetId="10">'24 мкр. д.4'!$2:$2</definedName>
    <definedName name="_xlnm.Print_Titles" localSheetId="2">'24 мкр. д.5'!$2:$2</definedName>
    <definedName name="_xlnm.Print_Titles" localSheetId="4">'24 мкр. д.7'!$3:$3</definedName>
    <definedName name="_xlnm.Print_Titles" localSheetId="12">'24 мкр. д.8'!$3:$3</definedName>
    <definedName name="_xlnm.Print_Titles" localSheetId="14">'Губкина д.1'!$3:$3</definedName>
    <definedName name="_xlnm.Print_Titles" localSheetId="19">'Губкина д.11'!$3:$3</definedName>
    <definedName name="_xlnm.Print_Titles" localSheetId="20">'Губкина д.19'!$3:$3</definedName>
    <definedName name="_xlnm.Print_Titles" localSheetId="15">'Губкина д.3'!$3:$3</definedName>
    <definedName name="_xlnm.Print_Titles" localSheetId="16">'Губкина д.5'!$3:$3</definedName>
    <definedName name="_xlnm.Print_Titles" localSheetId="17">'Губкина д.7'!$3:$3</definedName>
    <definedName name="_xlnm.Print_Titles" localSheetId="18">'Губкина д.9'!$3:$3</definedName>
    <definedName name="_xlnm.Print_Titles" localSheetId="21">'Кувыкина д.1'!$3:$3</definedName>
    <definedName name="_xlnm.Print_Titles" localSheetId="28">'Кувыкина д.10'!$3:$3</definedName>
    <definedName name="_xlnm.Print_Titles" localSheetId="29">'Кувыкина д.11'!$3:$3</definedName>
    <definedName name="_xlnm.Print_Titles" localSheetId="30">'Кувыкина д.12'!$3:$3</definedName>
    <definedName name="_xlnm.Print_Titles" localSheetId="31">'Кувыкина д.13'!$3:$3</definedName>
    <definedName name="_xlnm.Print_Titles" localSheetId="32">'Кувыкина д.14'!$3:$3</definedName>
    <definedName name="_xlnm.Print_Titles" localSheetId="33">'Кувыкина д.16'!$3:$3</definedName>
    <definedName name="_xlnm.Print_Titles" localSheetId="34">'Кувыкина д.17'!$3:$3</definedName>
    <definedName name="_xlnm.Print_Titles" localSheetId="35">'Кувыкина д.18'!$3:$3</definedName>
    <definedName name="_xlnm.Print_Titles" localSheetId="36">'Кувыкина д.19'!$3:$3</definedName>
    <definedName name="_xlnm.Print_Titles" localSheetId="22">'Кувыкина д.2'!$2:$2</definedName>
    <definedName name="_xlnm.Print_Titles" localSheetId="37">'Кувыкина д.20'!$3:$3</definedName>
    <definedName name="_xlnm.Print_Titles" localSheetId="38">'Кувыкина д.21'!$3:$3</definedName>
    <definedName name="_xlnm.Print_Titles" localSheetId="39">'Кувыкина д.22'!$3:$3</definedName>
    <definedName name="_xlnm.Print_Titles" localSheetId="40">'Кувыкина д.24'!$3:$3</definedName>
    <definedName name="_xlnm.Print_Titles" localSheetId="42">'Кувыкина д.26'!$3:$3</definedName>
    <definedName name="_xlnm.Print_Titles" localSheetId="41">'Кувыкина д.26а'!$3:$3</definedName>
    <definedName name="_xlnm.Print_Titles" localSheetId="43">'Кувыкина д.27'!$3:$3</definedName>
    <definedName name="_xlnm.Print_Titles" localSheetId="44">'Кувыкина д.29'!$8:$8</definedName>
    <definedName name="_xlnm.Print_Titles" localSheetId="45">'Кувыкина д.31'!$3:$3</definedName>
    <definedName name="_xlnm.Print_Titles" localSheetId="46">'Кувыкина д.33'!$3:$3</definedName>
    <definedName name="_xlnm.Print_Titles" localSheetId="47">'Кувыкина д.34'!$3:$3</definedName>
    <definedName name="_xlnm.Print_Titles" localSheetId="48">'Кувыкина д.36'!$3:$3</definedName>
    <definedName name="_xlnm.Print_Titles" localSheetId="49">'Кувыкина д.37'!$3:$3</definedName>
    <definedName name="_xlnm.Print_Titles" localSheetId="50">'Кувыкина д.38'!$3:$3</definedName>
    <definedName name="_xlnm.Print_Titles" localSheetId="23">'Кувыкина д.4'!$3:$3</definedName>
    <definedName name="_xlnm.Print_Titles" localSheetId="51">'Кувыкина д.40'!$3:$3</definedName>
    <definedName name="_xlnm.Print_Titles" localSheetId="52">'Кувыкина д.41'!$3:$3</definedName>
    <definedName name="_xlnm.Print_Titles" localSheetId="53">'Кувыкина д.43'!$3:$3</definedName>
    <definedName name="_xlnm.Print_Titles" localSheetId="54">'Кувыкина д.45'!$3:$3</definedName>
    <definedName name="_xlnm.Print_Titles" localSheetId="24">'Кувыкина д.5'!$3:$3</definedName>
    <definedName name="_xlnm.Print_Titles" localSheetId="55">'Кувыкина д.51'!$3:$3</definedName>
    <definedName name="_xlnm.Print_Titles" localSheetId="56">'Кувыкина д.53'!$3:$3</definedName>
    <definedName name="_xlnm.Print_Titles" localSheetId="57">'Кувыкина д.55'!$3:$3</definedName>
    <definedName name="_xlnm.Print_Titles" localSheetId="59">'Кувыкина д.57'!$3:$3</definedName>
    <definedName name="_xlnm.Print_Titles" localSheetId="58">'Кувыкина д.59'!$3:$3</definedName>
    <definedName name="_xlnm.Print_Titles" localSheetId="60">'Кувыкина д.61'!$3:$3</definedName>
    <definedName name="_xlnm.Print_Titles" localSheetId="25">'Кувыкина д.7'!$2:$2</definedName>
    <definedName name="_xlnm.Print_Titles" localSheetId="26">'Кувыкина д.8'!$3:$3</definedName>
    <definedName name="_xlnm.Print_Titles" localSheetId="27">'Кувыкина д.9'!$3:$3</definedName>
    <definedName name="_xlnm.Print_Titles" localSheetId="61">'Луначарского д.2'!$3:$3</definedName>
    <definedName name="_xlnm.Print_Titles" localSheetId="62">'Луначарского д.4'!$3:$3</definedName>
    <definedName name="_xlnm.Print_Titles" localSheetId="63">'Луначарского д.6'!$3:$3</definedName>
    <definedName name="_xlnm.Print_Titles" localSheetId="64">'Луначарского д.8'!$3:$3</definedName>
    <definedName name="_xlnm.Print_Titles" localSheetId="65">'Мичурина д.3'!$3:$3</definedName>
    <definedName name="_xlnm.Print_Titles" localSheetId="66">'Островского д.18'!$3:$3</definedName>
    <definedName name="_xlnm.Print_Titles" localSheetId="67">'Островского д.19'!$3:$3</definedName>
    <definedName name="_xlnm.Print_Titles" localSheetId="68">'Островского д.21'!$4:$4</definedName>
    <definedName name="_xlnm.Print_Titles" localSheetId="69">'Островского д.22'!$3:$3</definedName>
    <definedName name="_xlnm.Print_Titles" localSheetId="70">'Островского д.30'!$4:$4</definedName>
    <definedName name="_xlnm.Print_Titles" localSheetId="71">'Островского д.35'!$3:$3</definedName>
    <definedName name="_xlnm.Print_Titles" localSheetId="72">'Островского д.37'!$3:$3</definedName>
    <definedName name="_xlnm.Print_Titles" localSheetId="73">'Островского д.39'!$3:$3</definedName>
    <definedName name="_xlnm.Print_Titles" localSheetId="74">'Островского д.41'!$3:$3</definedName>
    <definedName name="_xlnm.Print_Titles" localSheetId="75">'Островского д.45'!$3:$3</definedName>
    <definedName name="_xlnm.Print_Titles" localSheetId="76">'Островского д.47'!$3:$3</definedName>
    <definedName name="_xlnm.Print_Titles" localSheetId="77">'Островского д.49'!$3:$3</definedName>
    <definedName name="_xlnm.Print_Titles" localSheetId="78">'Островского д.51'!$3:$3</definedName>
    <definedName name="_xlnm.Print_Titles" localSheetId="79">'Островского д.53'!$3:$3</definedName>
    <definedName name="_xlnm.Print_Titles" localSheetId="80">'Садовое кольцо д.30'!$3:$3</definedName>
    <definedName name="_xlnm.Print_Titles" localSheetId="81">'Садовое кольцо д.34'!$3:$3</definedName>
    <definedName name="_xlnm.Print_Titles" localSheetId="82">'Садовое кольцо д.36'!$3:$3</definedName>
    <definedName name="_xlnm.Print_Titles" localSheetId="85">'Садовое кольцо д.42'!$3:$3</definedName>
    <definedName name="_xlnm.Print_Titles" localSheetId="86">'Садовое кольцо д.58'!$3:$3</definedName>
    <definedName name="_xlnm.Print_Titles" localSheetId="87">'Садовое кольцо д.59'!$3:$3</definedName>
    <definedName name="_xlnm.Print_Titles" localSheetId="92">'Садовое кольцо д.79'!$3:$3</definedName>
  </definedNames>
  <calcPr fullCalcOnLoad="1"/>
</workbook>
</file>

<file path=xl/sharedStrings.xml><?xml version="1.0" encoding="utf-8"?>
<sst xmlns="http://schemas.openxmlformats.org/spreadsheetml/2006/main" count="7902" uniqueCount="393">
  <si>
    <t>План на содержание и ремонт общего имущества МКД № 2, 24 мкр.  на 2015 год</t>
  </si>
  <si>
    <t>№пп</t>
  </si>
  <si>
    <t>Работа</t>
  </si>
  <si>
    <t>Измеритель</t>
  </si>
  <si>
    <t>Кол-во ед. изм.</t>
  </si>
  <si>
    <t>Перио- дичность в год</t>
  </si>
  <si>
    <t xml:space="preserve">Стоимость </t>
  </si>
  <si>
    <t>Стоимость, руб.</t>
  </si>
  <si>
    <t>Ремонт  узла центрального отопления</t>
  </si>
  <si>
    <t>узел</t>
  </si>
  <si>
    <t>Устранение засоров внутренних канализационных трубопроводов</t>
  </si>
  <si>
    <t>100 м трубы</t>
  </si>
  <si>
    <t xml:space="preserve">Проверка индивидуальных приборов учета </t>
  </si>
  <si>
    <t>1 квартира</t>
  </si>
  <si>
    <t>Проверка конструктивных элементов здания</t>
  </si>
  <si>
    <t>1000 кв.м. Общей площади.</t>
  </si>
  <si>
    <t>Проверка водопровода, канализации и горячего водоснабжения</t>
  </si>
  <si>
    <t>Проверка наличия тяги в  дымовентиляционных каналах</t>
  </si>
  <si>
    <t>Проверка исправности  канализационных  вытяжек</t>
  </si>
  <si>
    <t>1000 м2  площади помещений</t>
  </si>
  <si>
    <t>Проверка изоляции электропроводки и ее укрепление, осмотр  электросети, арматуры, электрооборудования на лестничных клетках, осмотр  групповых щитков</t>
  </si>
  <si>
    <t>Проверка устройства системы центрального отопления в местах общего пользования помещениях,работы выполняемые для надлежащего содержания системы центрального отопления, ремонт оборудования</t>
  </si>
  <si>
    <t>Регулировка и наладка системы отопления,ликвидация воздушных пробок</t>
  </si>
  <si>
    <t>1 здание</t>
  </si>
  <si>
    <t>Проверка на прогрев отопительных приборов с регулировкой</t>
  </si>
  <si>
    <t>Промывка, опрессовка трубопроводов системы центрального отопления</t>
  </si>
  <si>
    <t>Подготовка системы ц/о к опрессовке наружных сетей</t>
  </si>
  <si>
    <t>Визуальная проверка узла учета и проверка наличия и нарушения пломб,снятие и запись показаний с вычислителя в журнал, проверка работоспособности запорной арматуры для отключения фильтров,при отказе или неисправной работе теплосчетчика - поиск неисправност</t>
  </si>
  <si>
    <t>1 прибор учета</t>
  </si>
  <si>
    <t>Устранение аварии на внутридомовых инженерных сетях при сроке эксплуатации многоквартирного дома от 31 до 50 лет</t>
  </si>
  <si>
    <t xml:space="preserve">1000 м2  общей площади жилых помещений, </t>
  </si>
  <si>
    <t xml:space="preserve">Госповерка ОДПУ </t>
  </si>
  <si>
    <t>Подметание в летний период  земельного участка</t>
  </si>
  <si>
    <t xml:space="preserve"> кв.м</t>
  </si>
  <si>
    <t>по мере необ.</t>
  </si>
  <si>
    <t>Уборка мусора на  контейнерных  площадках</t>
  </si>
  <si>
    <t xml:space="preserve"> кв м</t>
  </si>
  <si>
    <t>Стрижка газонов</t>
  </si>
  <si>
    <t>кв.м</t>
  </si>
  <si>
    <t>Уборка территории в зимний период</t>
  </si>
  <si>
    <t xml:space="preserve">Сдвижка и подметание снега при снегопаде на придомовой территории </t>
  </si>
  <si>
    <t>Очистка территории   от наледи без обработки противогололедными реагентами</t>
  </si>
  <si>
    <t>Посыпка территории</t>
  </si>
  <si>
    <t>Механизированная уборка придомовой территории</t>
  </si>
  <si>
    <t>Дезинфекция тех.подвала</t>
  </si>
  <si>
    <t>100кв.м</t>
  </si>
  <si>
    <t xml:space="preserve">Вывоз мусора  </t>
  </si>
  <si>
    <t>по графику</t>
  </si>
  <si>
    <t>Комиссии банка</t>
  </si>
  <si>
    <t>Комплексное обслуживание лифтов</t>
  </si>
  <si>
    <t>Управление МКД</t>
  </si>
  <si>
    <t>Перевыполнение плана 2014 года</t>
  </si>
  <si>
    <r>
      <t>Непредвиденные расходы</t>
    </r>
    <r>
      <rPr>
        <i/>
        <sz val="8"/>
        <color indexed="8"/>
        <rFont val="Arial"/>
        <family val="2"/>
      </rPr>
      <t xml:space="preserve"> </t>
    </r>
  </si>
  <si>
    <t>ИТОГО:</t>
  </si>
  <si>
    <t xml:space="preserve"> </t>
  </si>
  <si>
    <t>План на содержание и ремонт общего имущества МКД № 3, 24 мкр. на 2015 год</t>
  </si>
  <si>
    <t>План на содержание и ремонт общего имущества МКД № 5, 24 мкр. на 2015 год</t>
  </si>
  <si>
    <t>План на содержание и ремонт общего имущества МКД № 6, 24 микрорайон на 2015 год</t>
  </si>
  <si>
    <t>Проверка конструктивных элементов здания,работы для надлежащего содержания конструктивных элементов</t>
  </si>
  <si>
    <t>Проверка водопровода, канализации и горячего водоснабжения, работы для надлежащего содержания водопровода и канализации</t>
  </si>
  <si>
    <t xml:space="preserve">Известковая окраска ранее окрашенных  бордюров </t>
  </si>
  <si>
    <t>Мелкий ремонт детского оборудования, ограждений</t>
  </si>
  <si>
    <t>Дет площадка</t>
  </si>
  <si>
    <t xml:space="preserve">Комплексное обслуживание лифтов </t>
  </si>
  <si>
    <t>Непредвиденные расходы</t>
  </si>
  <si>
    <t>смена стояков ХВС</t>
  </si>
  <si>
    <t>пог.м.</t>
  </si>
  <si>
    <t>Смена магистрали ХВС</t>
  </si>
  <si>
    <t>Смена винтелей ХВС</t>
  </si>
  <si>
    <t>шт.</t>
  </si>
  <si>
    <t xml:space="preserve">Смена магистрали ЦО  </t>
  </si>
  <si>
    <t>Смена труб центрального отопления</t>
  </si>
  <si>
    <t>Смена винтелей ЦО</t>
  </si>
  <si>
    <t>п/м</t>
  </si>
  <si>
    <t xml:space="preserve">Смена задвижек ф100 ЦО </t>
  </si>
  <si>
    <t>шт</t>
  </si>
  <si>
    <t>Ремонт межпан. Швов</t>
  </si>
  <si>
    <t>Ремонт магкой кровли</t>
  </si>
  <si>
    <t>,,,,,,,,,,,,,,,,,,,,,,,,,,,,,,,,,,,,,,,,,,,,,,,,,,,,,,,,,,,,,,,,,,,,,,,,,,,,,,,,,,,,,,,,,,,,,,,,,,,,,,,,,,,,,,,,,,,,,,,,,,,,,,,,,,,,,,,,,,,,,,,,,,,,,,,,,,,,,,,,,,,,,,,,,,,,,,,,,,,,,,,,,,,,,,,,,,,,,,,,,,,,,,,,,,,,,,,,,,,,,,,,,,,,,,,,,,</t>
  </si>
  <si>
    <t>План на содержание и ремонт общего имущества МКД № 7, 24 мкр. на 2015 год</t>
  </si>
  <si>
    <t>Смена стояков ГВС</t>
  </si>
  <si>
    <t>План на содержание и ремонт общего имущества МКД № 10, 24 микрорайон на 2015 год</t>
  </si>
  <si>
    <t>Проверкаконструктивных элементов здания</t>
  </si>
  <si>
    <t>лифт</t>
  </si>
  <si>
    <t>Обслуживание мусоропровода</t>
  </si>
  <si>
    <t>Ремонт межпанельных швов</t>
  </si>
  <si>
    <t>Смена труб канализационных  Ф 100-110</t>
  </si>
  <si>
    <t>Смена магистрали ГВС</t>
  </si>
  <si>
    <t>по смете</t>
  </si>
  <si>
    <t>Установка ограждений</t>
  </si>
  <si>
    <t xml:space="preserve"> м.</t>
  </si>
  <si>
    <t>Ремонт мягкой кровли</t>
  </si>
  <si>
    <t xml:space="preserve">Итого </t>
  </si>
  <si>
    <t>План на содержание и ремонт общего имущества МКД № 12, 24 микрорайон на 2015 год</t>
  </si>
  <si>
    <t>План на содержание и ремонт общего имущества МКД № 13, 24 микрорайон на 2015 год</t>
  </si>
  <si>
    <t>Работы выполняемые для надлежащего содержания системы центрального отопления, ремонт оборудования</t>
  </si>
  <si>
    <t>1002 кв.м. Общей площади.</t>
  </si>
  <si>
    <t>1003 кв.м. Общей площади.</t>
  </si>
  <si>
    <t>Очистка кровли от снега, сбивание сосулек</t>
  </si>
  <si>
    <t>100 кв.м. кровли</t>
  </si>
  <si>
    <t>Очистка кровли от мусора, листьев</t>
  </si>
  <si>
    <t>100 кв.м кровли</t>
  </si>
  <si>
    <t xml:space="preserve">Смена труб канализационных  </t>
  </si>
  <si>
    <t>Ремонт  и покраска подъездов</t>
  </si>
  <si>
    <t>План на содержание и ремонт общего имущества МКД № 14/15, 24 микрорайон на 2015 год</t>
  </si>
  <si>
    <t>Проверка устройства системы центрального отопления в местах общего пользования помещениях</t>
  </si>
  <si>
    <t xml:space="preserve">Ремонт кровли   </t>
  </si>
  <si>
    <t>Смена стояков ХВС</t>
  </si>
  <si>
    <t>Текущий ремонт электроснабжения</t>
  </si>
  <si>
    <t>м.</t>
  </si>
  <si>
    <t xml:space="preserve"> по локальной смете</t>
  </si>
  <si>
    <t>Ремонт отмосток</t>
  </si>
  <si>
    <t xml:space="preserve">Установка ограждений </t>
  </si>
  <si>
    <t>Ремонт оконных переплетов</t>
  </si>
  <si>
    <t>10 створок</t>
  </si>
  <si>
    <t>Установка решеток при входе в подвал</t>
  </si>
  <si>
    <t>План на содержание и ремонт общего имущества МКД № 28, 24 микрорайон на 2015 год</t>
  </si>
  <si>
    <t>Проверка устройства системы центрального отопления в местах общего пользования помещениях ,работы выполняемые для надлежащего содержания системы центрального отопления, ремонт оборудования</t>
  </si>
  <si>
    <t xml:space="preserve">Смена  стояковых труб ГВС </t>
  </si>
  <si>
    <t>Смена вентилей  ХВС ,ГВС</t>
  </si>
  <si>
    <t>Смена задвижек ц/о</t>
  </si>
  <si>
    <t>Ремонт полов в подъезде</t>
  </si>
  <si>
    <t xml:space="preserve">Смена стояков  центального отопления </t>
  </si>
  <si>
    <t>итого</t>
  </si>
  <si>
    <t>План на содержание и ремонт общего имущества МКД № 4, 24 мкр.  на 2015 год</t>
  </si>
  <si>
    <t>смена стояков ГВС</t>
  </si>
  <si>
    <t>Смена винтелей ГВС</t>
  </si>
  <si>
    <t>Смена труб канализационных  Ф 50</t>
  </si>
  <si>
    <t>Остекление оконных рам</t>
  </si>
  <si>
    <t>Установка радиаторов /без стоимости</t>
  </si>
  <si>
    <t>План на содержание и ремонт общего имущества МКД № 11, 24 мкр.  на 2015 год</t>
  </si>
  <si>
    <t>План на содержание и ремонт общего имущества МКД № 8, 24 мкр. на 2015 год</t>
  </si>
  <si>
    <r>
      <t>Непредвиденные расходы</t>
    </r>
    <r>
      <rPr>
        <i/>
        <sz val="8"/>
        <color indexed="8"/>
        <rFont val="Arial"/>
        <family val="2"/>
      </rPr>
      <t xml:space="preserve"> (Ремонт кровли)</t>
    </r>
  </si>
  <si>
    <t>План на содержание и ремонт общего имущества МКД № 27, 24 мкр.  на 2015 год</t>
  </si>
  <si>
    <t>План на содержание и ремонт общего имущества МКД № 1, ул.Губкина на 2015 год</t>
  </si>
  <si>
    <t>Визуальная проверка узла учета и проверка наличия и нарушения пломб,снятие и запись показаний  в журнал,  прочистка фильтров.</t>
  </si>
  <si>
    <t xml:space="preserve">Устранение аварии на внутридомовых инженерных сетях </t>
  </si>
  <si>
    <t xml:space="preserve">Непредвиденные работы </t>
  </si>
  <si>
    <t>План на содержание и ремонт общего имущества МКД № 3, ул.Губкина на 2015 год</t>
  </si>
  <si>
    <t>Визуальная проверка узла учета и проверка наличия и нарушения пломб,снятие и запись показаний  в журнал,  прочистка фильтров</t>
  </si>
  <si>
    <t xml:space="preserve">Комиссии  банка  </t>
  </si>
  <si>
    <t>План на содержание и ремонт общего имущества МКД № 5, ул.Губкина на 2015 год</t>
  </si>
  <si>
    <t>фз-185</t>
  </si>
  <si>
    <t>Визуальная проверка узла учета и проверка наличия и нарушения пломб,снятие и запись показаний в журнал, проверка работоспособности запорной арматуры для отключения фильтров.</t>
  </si>
  <si>
    <t>Устранение аварии на внутридомовых инженерных сетях</t>
  </si>
  <si>
    <t>Посыпка территории песком</t>
  </si>
  <si>
    <t>Кв.м</t>
  </si>
  <si>
    <t>Ремонт цоколя</t>
  </si>
  <si>
    <t>Покраска цоколя</t>
  </si>
  <si>
    <t>Окраска металлических ограждений спортивных площадок, дет. Оборудования</t>
  </si>
  <si>
    <t>кв.м.</t>
  </si>
  <si>
    <t>План на содержание и ремонт общего имущества МКД № 7, ул.Губкина на 2015 год</t>
  </si>
  <si>
    <t>Проверка конструктивных элементов здания для надлежащего состояния</t>
  </si>
  <si>
    <t>Проверка водопровода, канализации и горячего водоснабжения для надлежащего состояния</t>
  </si>
  <si>
    <t xml:space="preserve">Визуальная проверка узла учета и проверка наличия и нарушения пломб,снятие и запись показаний в журнал, проверка работоспособности запорной арматуры </t>
  </si>
  <si>
    <t>План на содержание и ремонт общего имущества МКД № 9, ул.Губкина на 2015 год</t>
  </si>
  <si>
    <t>Визуальная проверка узла учета и проверка наличия и нарушения пломб,снятие и запись показаний  в журнал, проверка работоспособности запорной арматуры для отключения фильтров.</t>
  </si>
  <si>
    <t>Смена стояков  центального отопления</t>
  </si>
  <si>
    <t>Смена труб центрального отопления (сталь) до ф50</t>
  </si>
  <si>
    <t>10 пог.м.</t>
  </si>
  <si>
    <t xml:space="preserve">Смена вентилей </t>
  </si>
  <si>
    <t>Смена труб канализационных  Ф 110</t>
  </si>
  <si>
    <t>План на содержание и ремонт общего имущества МКД № 11, ул.Губкина на 2015 год</t>
  </si>
  <si>
    <t>Проверка  конструктивных элементов здания</t>
  </si>
  <si>
    <t>Проверка  водопровода, канализации и горячего водоснабжения</t>
  </si>
  <si>
    <t>Проверка  устройства системы центрального отопления в местах общего пользования помещениях</t>
  </si>
  <si>
    <t>Визуальная проверка  узла учета и проверка наличия и нарушения пломб,снятие и запись показаний  в журнал, проверка работоспособности запорной арматуры для отключения фильтров.</t>
  </si>
  <si>
    <t>План на содержание и ремонт общего имущества МКД № 19, ул.Губкина на 2015 год</t>
  </si>
  <si>
    <t>Плана содержание и ремонт общего имущества МКД № 1, ул.Кувыкина на 2015 год</t>
  </si>
  <si>
    <t>Проверка изоляции электропроводки и ее укрепление, проверка  электросети, арматуры, электрооборудования на лестничных клетках, осмотр  групповых щитков</t>
  </si>
  <si>
    <t>План на содержание и ремонт общего имущества МКД № 2, ул.Кувыкина на 2015 год</t>
  </si>
  <si>
    <t>План на содержание и ремонт общего имущества МКД № 4, ул.Кувыкина на 2015 год</t>
  </si>
  <si>
    <t>План на содержание и ремонт общего имущества МКД № 5, ул.Кувыкина на 2015 год</t>
  </si>
  <si>
    <t>План на содержание и ремонт общего имущества МКД № 7, ул.Кувыкина на 2015 год</t>
  </si>
  <si>
    <t xml:space="preserve">Смена стояков  центрального отопления </t>
  </si>
  <si>
    <t>Смена задвижек ф100</t>
  </si>
  <si>
    <t>План на содержание и ремонт общего имущества МКД № 8, ул.Кувыкина на 2015 год</t>
  </si>
  <si>
    <t>План на содержание и ремонт общего имущества МКД № 9, ул.Кувыкина на 2015 год</t>
  </si>
  <si>
    <t>Смена труб центрального отопления (сталь) до ф32</t>
  </si>
  <si>
    <t>м/п</t>
  </si>
  <si>
    <t xml:space="preserve">Перевыполнение работ в 2014 году </t>
  </si>
  <si>
    <t>План на содержание и ремонт общего имущества МКД № 10, ул.Кувыкина на 2015 год</t>
  </si>
  <si>
    <t>Проверка устройства системы центрального отопления в местах общего пользования помещениях, работы для надлежащего состояния системы ЦО</t>
  </si>
  <si>
    <t>смена труб  ХВС</t>
  </si>
  <si>
    <t>План на содержание и ремонт общего имущества МКД № 11, ул.Кувыкина на 2015 год</t>
  </si>
  <si>
    <t>Проверка наличия тяги в  дымовентиляционных  каналах</t>
  </si>
  <si>
    <t xml:space="preserve"> пог.м.</t>
  </si>
  <si>
    <t>Перевыполнение работ в 2014 году</t>
  </si>
  <si>
    <t>План на содержание и ремонт общего имущества МКД № 12, ул.Кувыкина на    2015 год</t>
  </si>
  <si>
    <t>План на содержание и ремонт общего имущества МКД № 13, ул.Кувыкина на    2015 год</t>
  </si>
  <si>
    <t>План на содержание и ремонт общего имущества МКД № 14, ул.Кувыкина на 2015 год</t>
  </si>
  <si>
    <t>План на содержание и ремонт общего имущества МКД № 16, ул.Кувыкина на 2015 год</t>
  </si>
  <si>
    <t>План на содержание и ремонт общего имущества МКД № 17, ул.Кувыкина на 2015 год</t>
  </si>
  <si>
    <t xml:space="preserve">Очистка территории   от наледи </t>
  </si>
  <si>
    <t xml:space="preserve">Комиссии банка </t>
  </si>
  <si>
    <t>Перевыполнение работ за 2014 год.</t>
  </si>
  <si>
    <t>План на содержание и ремонт общего имущества МКД № 18, ул.Кувыкина на 2015 год</t>
  </si>
  <si>
    <t>План на содержание и ремонт общего имущества МКД № 19, ул.Кувыкина на 2015 год</t>
  </si>
  <si>
    <t xml:space="preserve">Непредвиденные расходы </t>
  </si>
  <si>
    <t xml:space="preserve">  </t>
  </si>
  <si>
    <t>План на содержание и ремонт общего имущества МКД № 20, ул.Кувыкина на 2015 год</t>
  </si>
  <si>
    <t>План на содержание и ремонт общего имущества МКД № 21, ул.Кувыкина на 2015 год</t>
  </si>
  <si>
    <t>План на содержание и ремонт общего имущества МКД № 22, ул.Кувыкина на 2015 год</t>
  </si>
  <si>
    <t>м2</t>
  </si>
  <si>
    <t>План на содержание и ремонт общего имущества МКД № 24, ул.Кувыкина на 2015 год</t>
  </si>
  <si>
    <t>План на содержание и ремонт общего имущества МКД № 26 а, ул.Кувыкина на 2015 год</t>
  </si>
  <si>
    <t>Проверка конструктивных элементов здания надлежащего содержания</t>
  </si>
  <si>
    <t>Уборка лестничных клеток</t>
  </si>
  <si>
    <t>Ремонт душевых комнат ( гидроизоляция,замена труб и д.р) (этажи 7,6 секция 1,2)</t>
  </si>
  <si>
    <t>Перевыполнение работ по содеражнию и ремонту</t>
  </si>
  <si>
    <t>План на содержание и ремонт общего имущества МКД № 26, ул.Кувыкина на 2015 год</t>
  </si>
  <si>
    <t>Ремонт дверных коробок в узких каменных стенах</t>
  </si>
  <si>
    <t>10 коробок</t>
  </si>
  <si>
    <t>Очистка кровли от снега</t>
  </si>
  <si>
    <t>Непредвиденные работы ( замена сан. Тех приборов при необходимости )</t>
  </si>
  <si>
    <t>Смена стояков ХВС,ГВС</t>
  </si>
  <si>
    <t>Установка насоса для ГВС</t>
  </si>
  <si>
    <t>Ремонт плит балконов</t>
  </si>
  <si>
    <t>Ремонт секций ( 4секции)</t>
  </si>
  <si>
    <t>Изготовление тамбурной двери</t>
  </si>
  <si>
    <t>План на содержание и ремонт общего имущества МКД № 27, ул.Кувыкина на 2015 год</t>
  </si>
  <si>
    <t>Проверка  устройства системы центрального отопления в местах общего пользования помещениях,работы выполняемые для надлежащего содержания системы центрального отопления, ремонт оборудования</t>
  </si>
  <si>
    <t>План управляющей организации для определения размера платы за содержание и ремонт общего имущества МКД № 29, ул.Кувыкина на 2015 год</t>
  </si>
  <si>
    <t>Управляющая  организация не несет отвественности за убытки,приченные  Собственнику , если эти убытки вызваны действиями ( бездействием)</t>
  </si>
  <si>
    <t>Управляющей организации,совершенными во исполнение решений общего собрания собственников помещений в многоквартирном доме  ,и если</t>
  </si>
  <si>
    <t xml:space="preserve">данные решения приняты без учета предложений Управляющей организации , а также в случае,если необходимые решения о ремонте общего </t>
  </si>
  <si>
    <t>имущества в Многоквартирных домах не были приняты общим собранием ( собрание не проводилось или не состоялось),несмотря на предостав-</t>
  </si>
  <si>
    <t xml:space="preserve">ление Управляющей организацией собственникам помещений предложения Управляющей организацией для определения размера платы </t>
  </si>
  <si>
    <t xml:space="preserve">за содержание и ремонт общего имущества на 2015 год </t>
  </si>
  <si>
    <t>Непредвиденные расходы (смена стояков ХВС)</t>
  </si>
  <si>
    <t>План на содержание и ремонт общего имущества МКД № 31, ул.Кувыкина на 2015 год</t>
  </si>
  <si>
    <t>План на содержание и ремонт общего имущества МКД № 33, ул.Кувыкина на 2015 год</t>
  </si>
  <si>
    <t>п.мет</t>
  </si>
  <si>
    <t>План на содержание и ремонт общего имущества МКД № 34, ул.Кувыкина на 2015 год</t>
  </si>
  <si>
    <t>План на содержание и ремонт общего имущества МКД № 36, ул.Кувыкина на 2015 год</t>
  </si>
  <si>
    <t>План на содержание и ремонт общего имущества МКД № 37, ул.Кувыкина на 2015 год</t>
  </si>
  <si>
    <t>План на содержание и ремонт общего имущества МКД № 38, ул.Кувыкина на 2015 год</t>
  </si>
  <si>
    <t>План на содержание и ремонт общего имущества МКД № 40, ул.Кувыкина на 2015 год</t>
  </si>
  <si>
    <t>План на содержание и ремонт общего имущества МКД № 41, ул.Кувыкина на 2015 год</t>
  </si>
  <si>
    <t>Проверка водопровода, канализации и горячего водоснабжения,работы для надлежащего состояния водопровода</t>
  </si>
  <si>
    <t>Комиссия банка</t>
  </si>
  <si>
    <t>Смена вентилей ХВС</t>
  </si>
  <si>
    <t>Смена канализационных труб ф110</t>
  </si>
  <si>
    <t>Пог.м.</t>
  </si>
  <si>
    <t>Смена задвижки Ц/О</t>
  </si>
  <si>
    <t>Ремонт  козырька над подъездом</t>
  </si>
  <si>
    <t>План на содержание и ремонт общего имущества МКД № 43, ул.Кувыкина на   2015 год</t>
  </si>
  <si>
    <t>Смена вентилей  ЦО</t>
  </si>
  <si>
    <t>План на содержание и ремонт общего имущества МКД № 45, ул.Кувыкина на   2015 год</t>
  </si>
  <si>
    <t>План на содержание и ремонт общего имущества МКД № 51, ул.Кувыкина на   2015 год</t>
  </si>
  <si>
    <t>План на содержание и ремонт общего имущества МКД № 53, ул.Кувыкина на 2015 год</t>
  </si>
  <si>
    <t>План на содержание и ремонт общего имущества МКД № 55, ул.Кувыкина на 2015 год</t>
  </si>
  <si>
    <t>План на содержание и ремонт общего имущества МКД № 59, ул.Кувыкина на   2015 год</t>
  </si>
  <si>
    <t>План на содержание и ремонт общего имущества МКД № 57, ул.Кувыкина на 2015 год</t>
  </si>
  <si>
    <t>План на содержание и ремонт общего имущества МКД № 61, ул.Кувыкина на 2015 год</t>
  </si>
  <si>
    <t>План на содержание и ремонт общего имущества МКД № 2, ул.Луначарского на 2015 год</t>
  </si>
  <si>
    <t>Проверка конструктивных элементов здания,работы выполняемые для надлежащего содержания конструктивных элементов</t>
  </si>
  <si>
    <t>Проверка водопровода, канализации и горячего водоснабжения,работы выполняемые для надлежащего содержания системы водоснабжения и водоотведения</t>
  </si>
  <si>
    <t>Визуальная проверка узла учета и проверка наличия и нарушения пломб,снятие и запись показаний с вычислителя в журнал, проверка работоспособности запорной арматуры для отключения фильтров,при отказе или неисправной работе теплосчетчика - поиск неисправностей,ремонт прибора учета, прочистка фильтров, диспетчерское обслуживание.</t>
  </si>
  <si>
    <t>Перевыполнение 2014 года</t>
  </si>
  <si>
    <t>План на содержание и ремонт общего имущества МКД № 4, ул.Луначарского на 2015 год</t>
  </si>
  <si>
    <t>План на содержание и ремонт общего имущества МКД № 6 ул. Луначарского на 2015 год</t>
  </si>
  <si>
    <t>Проверка конструктивных элементов здания,работы выполняемые для надлежащего содержания конструктивных элементов здания,</t>
  </si>
  <si>
    <t>Госповерка ОДПУ</t>
  </si>
  <si>
    <t>Очистка кровли от снега,сбивание сосулек</t>
  </si>
  <si>
    <t>Очистка кровли от мусора,листьев</t>
  </si>
  <si>
    <t>Очистка территории   от наледи</t>
  </si>
  <si>
    <t>Комиссии банка за прием платежей</t>
  </si>
  <si>
    <t xml:space="preserve">Непредвиденные работы  </t>
  </si>
  <si>
    <t>Ремонт и покраска детского оборудования</t>
  </si>
  <si>
    <t>Восстановление предподъездного освещения</t>
  </si>
  <si>
    <t>Смена труб хвс</t>
  </si>
  <si>
    <t>Замена почтовых ящиков</t>
  </si>
  <si>
    <t>Монтаж и установка ограждений</t>
  </si>
  <si>
    <t>Ремонт откосов дверных проемов</t>
  </si>
  <si>
    <t xml:space="preserve">Устройство наливных полов </t>
  </si>
  <si>
    <t>Ремонт асфальт.покрытия в дет.игровой площадке(футбольное поле)</t>
  </si>
  <si>
    <t>Ремонт крылец</t>
  </si>
  <si>
    <t xml:space="preserve">                            </t>
  </si>
  <si>
    <t>План  на содержание и ремонт общего имущества МКД № 8 ул. Луначарского на 2015 год</t>
  </si>
  <si>
    <t>Непредвиденные работы ( ремонт инженерных         сетей      и тд.)</t>
  </si>
  <si>
    <t>Ремонт  межпанельных швов</t>
  </si>
  <si>
    <t>м</t>
  </si>
  <si>
    <t xml:space="preserve">Установка пластиковых окон </t>
  </si>
  <si>
    <t xml:space="preserve">Сена вентилей </t>
  </si>
  <si>
    <t>Установка тамбурных дверей  ( с покраской)</t>
  </si>
  <si>
    <t>План на содержание и ремонт общего имущества МКД № 3, ул.Мичурина на 2015 год</t>
  </si>
  <si>
    <t xml:space="preserve">Вывоз мусора </t>
  </si>
  <si>
    <t>Смена вентилей ЦО</t>
  </si>
  <si>
    <t>Ремонт полов в подъезде(плитка)</t>
  </si>
  <si>
    <t xml:space="preserve">ИТОГО: </t>
  </si>
  <si>
    <t>План на содержание и ремонт общего имущества МКД № 18, ул.Островского на 2015 год</t>
  </si>
  <si>
    <t>План на содержание и ремонт общего имущества МКД № 19, ул. Островского на 2015 год</t>
  </si>
  <si>
    <t>ФЗ-185</t>
  </si>
  <si>
    <t xml:space="preserve">Сдвижка и подметание снега при снегопаде </t>
  </si>
  <si>
    <t>Смена вентилей Ц/о</t>
  </si>
  <si>
    <t>Устройство контейнерной площадки</t>
  </si>
  <si>
    <t>Смена ограждений</t>
  </si>
  <si>
    <t>План на содержание и ремонт общего имущества МКД № 21, ул. Островского на 2015 год</t>
  </si>
  <si>
    <t>Проверкаводопровода, канализации и горячего водоснабжения</t>
  </si>
  <si>
    <t>План на содержание и ремонт общего имущества МКД № 22, ул. Островского на 2015 год</t>
  </si>
  <si>
    <t>Ремонт освещения над подъездами</t>
  </si>
  <si>
    <t>Покраска пола на лест.кл.</t>
  </si>
  <si>
    <t>Установка козырька</t>
  </si>
  <si>
    <t>Замена входных дверей</t>
  </si>
  <si>
    <t>Установка радиатора на лестничной клетке</t>
  </si>
  <si>
    <t>План на содержание и ремонт общего имущества МКД № 30, ул. Островского на 2015 год</t>
  </si>
  <si>
    <t>План на содержание и ремонт общего имущества МКД № 35, ул. Островского на 2015 год</t>
  </si>
  <si>
    <t>План на содержание и ремонт общего имущества МКД № 37, ул. Островского на 2015 год</t>
  </si>
  <si>
    <t>План на содержание и ремонт общего имущества МКД № 39, ул. Островского на 2015 год</t>
  </si>
  <si>
    <t xml:space="preserve">Гидроизоляция козырьков </t>
  </si>
  <si>
    <t>Изоляция трубопроводов</t>
  </si>
  <si>
    <t>План на содержание и ремонт общего имущества МКД № 41,ул.Островского на 2015 год</t>
  </si>
  <si>
    <t>Проверка конструктивных элементов здания, работы выполняемые для надлежащего содержания конструктивных элементов здания</t>
  </si>
  <si>
    <t>Проверка водопровода, канализации, работы выполняемые  для надлежащего содержания системы водоснабжения</t>
  </si>
  <si>
    <t>Дезинфекция, дератизация</t>
  </si>
  <si>
    <t>ежедн.</t>
  </si>
  <si>
    <t>МКД</t>
  </si>
  <si>
    <t>Непредвиденные работы</t>
  </si>
  <si>
    <t>План на содержание и ремонт общего имущества МКД № 45, ул. Островского на 2015 год</t>
  </si>
  <si>
    <t>План на содержание и ремонт общего имущества МКД № 47, ул. Островского на 2015 год</t>
  </si>
  <si>
    <t>Текущий ремонт системы электроснабжения</t>
  </si>
  <si>
    <t>по локальной смете</t>
  </si>
  <si>
    <t>План на содержание и ремонт общего имущества МКД № 49,ул. Островского  на 2015 год</t>
  </si>
  <si>
    <t>Восстановление разрушенной тепловой изоляции минераловатными матами</t>
  </si>
  <si>
    <t>100 м2 восстановленного участка</t>
  </si>
  <si>
    <t>План на содержание и ремонт общего имущества МКД № 51,ул. Островского  на 2015 год</t>
  </si>
  <si>
    <t>Установка детского оборудования</t>
  </si>
  <si>
    <t>План на содержание и ремонт общего имущества МКД № 53 ул. Островского на 2015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</si>
  <si>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</si>
  <si>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содержание и ремонт общего имущества МКД № 30, ул.Садовое кольцо на 2015 год</t>
  </si>
  <si>
    <t>Проверка водопровода, канализации и горячего водоснабжения,работы для надлежащего содержания системы водоснабжения и водоотведения</t>
  </si>
  <si>
    <t>Проверка устройства системы центрального отопления в местах общего пользования помещениях,работы для надлежащего содержания системы центрального отопления,ремонт оборудования</t>
  </si>
  <si>
    <t>План на содержание и ремонт общего имущества МКД № 34,в ул.Садовое кольцо  на 2015 год</t>
  </si>
  <si>
    <t>Смена стояков ЦО</t>
  </si>
  <si>
    <t>Ремонт штукатурки цоколя</t>
  </si>
  <si>
    <t>План на содержание и ремонт общего имущества МКД № 36, ул.Садовое кольцо на 2015 год</t>
  </si>
  <si>
    <t>Проверка конструктивных элементов здания, работы выполняемые для надлежащего содержания конструктивных элементов</t>
  </si>
  <si>
    <t>Проверка водопровода, канализации и горячего водоснабжения, работы выполняемые для надлежащего содержания системы водоснабжения и водоотведения</t>
  </si>
  <si>
    <t>Заполнение оконных проемов</t>
  </si>
  <si>
    <t xml:space="preserve">Изготовление и установка вторых рам в подъездах </t>
  </si>
  <si>
    <t>рама</t>
  </si>
  <si>
    <t xml:space="preserve">Ямочный ремонт придомовой территории  </t>
  </si>
  <si>
    <t>Смена магистрали ЦО ф 100</t>
  </si>
  <si>
    <t>10 п/м</t>
  </si>
  <si>
    <t>План на содержание и ремонт общего имущества МКД № 38, ул. Садовое кольцо на 2015 год</t>
  </si>
  <si>
    <t>Визуальная проверка  узла учета и проверка наличия и нарушения пломб,снятие и запись показаний с вычислителя в журнал, проверка работоспособности запорной арматуры для отключения фильтров,при отказе или неисправной работе теплосчетчика - поиск неисправностей,ремонт прибора учета, прочистка фильтров, диспетчерское обслуживание.</t>
  </si>
  <si>
    <t>План на содержание и ремонт общего имущества МКД № 40, ул. Садовое кольцо на 2015 год</t>
  </si>
  <si>
    <t>Проверка  конструктивных элементов здания,работы для надлежащего состояния конструктивных элементов</t>
  </si>
  <si>
    <t>Проверка  водопровода, канализации и горячего водоснабжения ,работы для надлежащего состояния водопровода.</t>
  </si>
  <si>
    <t>План на содержание и ремонт общего имущества МКД № 42, ул.Сад.кольцо  на 2015 год</t>
  </si>
  <si>
    <t>Ремонт подъездов</t>
  </si>
  <si>
    <t>под.</t>
  </si>
  <si>
    <t xml:space="preserve">Установка  детских площадок </t>
  </si>
  <si>
    <t>по л/смете</t>
  </si>
  <si>
    <t>План на содержание и ремонт общего имущества МКД № 58, ул.Сад.кольцо на 2015 год</t>
  </si>
  <si>
    <t>Проверка конструктивных элементов здания,работы выполняемые для надлежащего содержания конструктивных элементов здания</t>
  </si>
  <si>
    <t>Проверка водопровода, канализации и горячего водоснабжения,работы выполняемые для надлежащего содержания водопровода и водоотведения</t>
  </si>
  <si>
    <t>Устранение аварии на внутридомовых инженерных сетях при сроке эксплуатации многоквартирного дома от 20 до 30 лет</t>
  </si>
  <si>
    <t xml:space="preserve">Вывоз мусора   </t>
  </si>
  <si>
    <t xml:space="preserve">Установка урн </t>
  </si>
  <si>
    <t>План на содержание и ремонт общего имущества МКД № 59, ул.Садовое кольцо  на 2015 год</t>
  </si>
  <si>
    <r>
      <t>Непредвиденные расходы</t>
    </r>
    <r>
      <rPr>
        <i/>
        <sz val="8"/>
        <color indexed="8"/>
        <rFont val="Arial"/>
        <family val="2"/>
      </rPr>
      <t>(изоляция трубопроводов,переборка радиатора,ремонт крылец,поямочный ремонт)</t>
    </r>
  </si>
  <si>
    <t>План на содержание и ремонт общего имущества МКД № 60, ул.Садовое кольцо на 2015 год</t>
  </si>
  <si>
    <r>
      <t>Непредвиденные расходы</t>
    </r>
    <r>
      <rPr>
        <i/>
        <sz val="8"/>
        <color indexed="8"/>
        <rFont val="Arial"/>
        <family val="2"/>
      </rPr>
      <t xml:space="preserve"> (Переборка радиаторов,ремонт ограждений)</t>
    </r>
  </si>
  <si>
    <t>Покраска ограждений</t>
  </si>
  <si>
    <t>План на содержание и ремонт общего имущества МКД № 60а, ул.Садовое кольцо  на 2015 год</t>
  </si>
  <si>
    <r>
      <t>Непредвиденные расходы</t>
    </r>
    <r>
      <rPr>
        <i/>
        <sz val="8"/>
        <color indexed="8"/>
        <rFont val="Arial"/>
        <family val="2"/>
      </rPr>
      <t>(ремонт ограждений,переборка радиатора)</t>
    </r>
  </si>
  <si>
    <t>План на содержание и ремонт общего имущества МКД № 61, ул.Садовое кольцо  на 2015 год</t>
  </si>
  <si>
    <r>
      <t>Непредвиденные расходы</t>
    </r>
    <r>
      <rPr>
        <i/>
        <sz val="8"/>
        <color indexed="8"/>
        <rFont val="Arial"/>
        <family val="2"/>
      </rPr>
      <t>(переборка радиатора)</t>
    </r>
  </si>
  <si>
    <t>План на содержание и ремонт общего имущества МКД № 63, ул.Сад.кольцо на 2015 год</t>
  </si>
  <si>
    <t>Смена труб канализационных  Ф 100</t>
  </si>
  <si>
    <t>Установка общедомового прибора учета  ГВС</t>
  </si>
  <si>
    <t>по  л/смете</t>
  </si>
  <si>
    <t>План на содержание и ремонт общего имущества МКД № 79, ул.Садовое кольцо  на 2015 год</t>
  </si>
  <si>
    <t>План на содержание и ремонт общего имущества МКД № 45, ул.Свердлова на 2015 год</t>
  </si>
  <si>
    <t>План на содержание и ремонт общего имущества МКД № 47, ул.Свердлова на 2015 год</t>
  </si>
  <si>
    <t>План на содержание и ремонт общего имущества МКД № 49, ул.Свердлова на 2015 год</t>
  </si>
  <si>
    <t>Смена стояков  центрального отопления</t>
  </si>
  <si>
    <t>План на содержание и ремонт общего имущества МКД № 51, ул.Свердлова на 2015 год</t>
  </si>
  <si>
    <t>Осмотр конструктивных элементов здания</t>
  </si>
  <si>
    <t>Осмотр устройства системы центрального отопления в местах общего пользования помещениях</t>
  </si>
  <si>
    <t>План на содержание и ремонт общего имущества МКД № 53, ул.Свердлова на 2015 год</t>
  </si>
  <si>
    <t>Установка металлической двери п.2</t>
  </si>
  <si>
    <t>План на содержание и ремонт общего имущества МКД № 55, ул.Свердлова на 2015 год</t>
  </si>
  <si>
    <t>План на содержание и ремонт общего имущества МКД № 23, ул.Цурюпы на 2015 год</t>
  </si>
  <si>
    <t xml:space="preserve">Смена магистралей ХВС </t>
  </si>
  <si>
    <t xml:space="preserve">Смена вентилей ХВС </t>
  </si>
  <si>
    <t xml:space="preserve">Остекление подъездов </t>
  </si>
  <si>
    <t xml:space="preserve">Смена стояков ХВС </t>
  </si>
  <si>
    <t>План на содержание и ремонт общего имущества МКД № 24, ул.Цурюпы на 2015 год</t>
  </si>
  <si>
    <t>План на содержание и ремонт общего имущества МКД № 26, ул.Цурюпы на 2015 год</t>
  </si>
  <si>
    <t>План на содержание и ремонт общего имущества МКД № 28, ул.Цурюпы на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</si>
</sst>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6"/>
      <name val="Courier New"/>
      <family val="3"/>
    </font>
    <font>
      <b/>
      <sz val="10"/>
      <color indexed="9"/>
      <name val="Courier New"/>
      <family val="3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9"/>
      <name val="Arial"/>
      <family val="2"/>
    </font>
    <font>
      <b/>
      <sz val="14"/>
      <color indexed="37"/>
      <name val="Courier New"/>
      <family val="3"/>
    </font>
    <font>
      <b/>
      <sz val="9"/>
      <color indexed="3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0" applyNumberFormat="0" applyBorder="0" applyAlignment="0" applyProtection="0"/>
  </cellStyleXfs>
  <cellXfs count="3488">
    <xf numFmtId="0" fontId="0" fillId="0" borderId="0" xfId="0" applyAlignment="1">
      <alignment/>
    </xf>
    <xf numFmtId="0" fontId="13" fillId="0" borderId="0" xfId="59" applyFill="1" applyProtection="1">
      <alignment/>
      <protection/>
    </xf>
    <xf numFmtId="2" fontId="13" fillId="0" borderId="0" xfId="59" applyNumberFormat="1">
      <alignment/>
      <protection/>
    </xf>
    <xf numFmtId="0" fontId="13" fillId="0" borderId="0" xfId="59">
      <alignment/>
      <protection/>
    </xf>
    <xf numFmtId="0" fontId="13" fillId="0" borderId="0" xfId="59" applyFill="1">
      <alignment/>
      <protection/>
    </xf>
    <xf numFmtId="0" fontId="21" fillId="11" borderId="10" xfId="59" applyFont="1" applyFill="1" applyBorder="1" applyAlignment="1" applyProtection="1">
      <alignment horizontal="center" vertical="center"/>
      <protection/>
    </xf>
    <xf numFmtId="0" fontId="21" fillId="11" borderId="10" xfId="59" applyFont="1" applyFill="1" applyBorder="1" applyAlignment="1" applyProtection="1">
      <alignment horizontal="center" vertical="center" wrapText="1"/>
      <protection/>
    </xf>
    <xf numFmtId="0" fontId="21" fillId="11" borderId="11" xfId="59" applyFont="1" applyFill="1" applyBorder="1" applyAlignment="1" applyProtection="1">
      <alignment horizontal="center" vertical="center"/>
      <protection/>
    </xf>
    <xf numFmtId="0" fontId="21" fillId="11" borderId="11" xfId="59" applyFont="1" applyFill="1" applyBorder="1" applyAlignment="1" applyProtection="1">
      <alignment horizontal="center" vertical="center" wrapText="1"/>
      <protection/>
    </xf>
    <xf numFmtId="0" fontId="21" fillId="11" borderId="12" xfId="59" applyFont="1" applyFill="1" applyBorder="1" applyAlignment="1" applyProtection="1">
      <alignment horizontal="center" vertical="center" wrapText="1"/>
      <protection/>
    </xf>
    <xf numFmtId="2" fontId="13" fillId="0" borderId="13" xfId="59" applyNumberFormat="1" applyBorder="1">
      <alignment/>
      <protection/>
    </xf>
    <xf numFmtId="0" fontId="13" fillId="0" borderId="0" xfId="59" applyFill="1" applyBorder="1">
      <alignment/>
      <protection/>
    </xf>
    <xf numFmtId="0" fontId="13" fillId="0" borderId="14" xfId="59" applyFill="1" applyBorder="1" applyAlignment="1" applyProtection="1">
      <alignment horizontal="center" vertical="center"/>
      <protection/>
    </xf>
    <xf numFmtId="0" fontId="13" fillId="0" borderId="15" xfId="59" applyFont="1" applyFill="1" applyBorder="1" applyAlignment="1" applyProtection="1">
      <alignment horizontal="left" vertical="center" wrapText="1"/>
      <protection/>
    </xf>
    <xf numFmtId="0" fontId="13" fillId="0" borderId="15" xfId="59" applyFill="1" applyBorder="1" applyAlignment="1" applyProtection="1">
      <alignment horizontal="right" vertical="center" wrapText="1"/>
      <protection/>
    </xf>
    <xf numFmtId="0" fontId="13" fillId="0" borderId="15" xfId="59" applyFill="1" applyBorder="1" applyAlignment="1" applyProtection="1">
      <alignment horizontal="center" vertical="center" wrapText="1"/>
      <protection/>
    </xf>
    <xf numFmtId="4" fontId="13" fillId="0" borderId="15" xfId="59" applyNumberFormat="1" applyFill="1" applyBorder="1" applyAlignment="1" applyProtection="1">
      <alignment horizontal="right" vertical="center"/>
      <protection/>
    </xf>
    <xf numFmtId="4" fontId="13" fillId="0" borderId="15" xfId="59" applyNumberFormat="1" applyFill="1" applyBorder="1" applyAlignment="1" applyProtection="1">
      <alignment horizontal="center" vertical="center"/>
      <protection/>
    </xf>
    <xf numFmtId="4" fontId="13" fillId="0" borderId="16" xfId="59" applyNumberFormat="1" applyFill="1" applyBorder="1" applyAlignment="1" applyProtection="1">
      <alignment horizontal="right" vertical="center"/>
      <protection/>
    </xf>
    <xf numFmtId="2" fontId="13" fillId="0" borderId="13" xfId="59" applyNumberFormat="1" applyFill="1" applyBorder="1">
      <alignment/>
      <protection/>
    </xf>
    <xf numFmtId="0" fontId="22" fillId="0" borderId="15" xfId="59" applyFont="1" applyFill="1" applyBorder="1" applyAlignment="1" applyProtection="1">
      <alignment horizontal="left" vertical="center" wrapText="1"/>
      <protection/>
    </xf>
    <xf numFmtId="4" fontId="13" fillId="0" borderId="15" xfId="59" applyNumberFormat="1" applyFont="1" applyFill="1" applyBorder="1" applyAlignment="1" applyProtection="1">
      <alignment horizontal="right" vertical="center"/>
      <protection/>
    </xf>
    <xf numFmtId="4" fontId="13" fillId="0" borderId="15" xfId="59" applyNumberFormat="1" applyFont="1" applyFill="1" applyBorder="1" applyAlignment="1" applyProtection="1">
      <alignment horizontal="center" vertical="center"/>
      <protection/>
    </xf>
    <xf numFmtId="4" fontId="13" fillId="0" borderId="15" xfId="59" applyNumberFormat="1" applyFont="1" applyFill="1" applyBorder="1" applyAlignment="1" applyProtection="1">
      <alignment horizontal="right" vertical="center"/>
      <protection/>
    </xf>
    <xf numFmtId="4" fontId="13" fillId="0" borderId="15" xfId="59" applyNumberFormat="1" applyFont="1" applyFill="1" applyBorder="1" applyAlignment="1" applyProtection="1">
      <alignment horizontal="center" vertical="center"/>
      <protection/>
    </xf>
    <xf numFmtId="0" fontId="22" fillId="0" borderId="15" xfId="59" applyFont="1" applyFill="1" applyBorder="1" applyAlignment="1" applyProtection="1">
      <alignment horizontal="center" vertical="center" wrapText="1"/>
      <protection/>
    </xf>
    <xf numFmtId="0" fontId="13" fillId="0" borderId="17" xfId="59" applyFont="1" applyFill="1" applyBorder="1" applyAlignment="1" applyProtection="1">
      <alignment horizontal="left" vertical="center" wrapText="1"/>
      <protection/>
    </xf>
    <xf numFmtId="0" fontId="13" fillId="0" borderId="17" xfId="59" applyFill="1" applyBorder="1" applyAlignment="1" applyProtection="1">
      <alignment horizontal="right" vertical="center" wrapText="1"/>
      <protection/>
    </xf>
    <xf numFmtId="0" fontId="13" fillId="0" borderId="17" xfId="59" applyFill="1" applyBorder="1" applyAlignment="1" applyProtection="1">
      <alignment horizontal="center" vertical="center" wrapText="1"/>
      <protection/>
    </xf>
    <xf numFmtId="4" fontId="13" fillId="0" borderId="17" xfId="59" applyNumberFormat="1" applyFill="1" applyBorder="1" applyAlignment="1" applyProtection="1">
      <alignment horizontal="right" vertical="center"/>
      <protection/>
    </xf>
    <xf numFmtId="4" fontId="13" fillId="0" borderId="17" xfId="59" applyNumberFormat="1" applyFill="1" applyBorder="1" applyAlignment="1" applyProtection="1">
      <alignment horizontal="center" vertical="center"/>
      <protection/>
    </xf>
    <xf numFmtId="4" fontId="13" fillId="0" borderId="18" xfId="59" applyNumberFormat="1" applyFill="1" applyBorder="1" applyAlignment="1" applyProtection="1">
      <alignment horizontal="right" vertical="center"/>
      <protection/>
    </xf>
    <xf numFmtId="0" fontId="13" fillId="0" borderId="17" xfId="59" applyFont="1" applyFill="1" applyBorder="1" applyAlignment="1" applyProtection="1">
      <alignment horizontal="right" vertical="center" wrapText="1"/>
      <protection/>
    </xf>
    <xf numFmtId="0" fontId="13" fillId="0" borderId="17" xfId="59" applyFont="1" applyFill="1" applyBorder="1" applyAlignment="1" applyProtection="1">
      <alignment horizontal="center" vertical="center" wrapText="1"/>
      <protection/>
    </xf>
    <xf numFmtId="0" fontId="13" fillId="0" borderId="16" xfId="59" applyFont="1" applyFill="1" applyBorder="1" applyAlignment="1" applyProtection="1">
      <alignment horizontal="right" vertical="center" wrapText="1"/>
      <protection/>
    </xf>
    <xf numFmtId="0" fontId="13" fillId="0" borderId="19" xfId="59" applyFont="1" applyFill="1" applyBorder="1" applyAlignment="1" applyProtection="1">
      <alignment horizontal="center" vertical="center" wrapText="1"/>
      <protection/>
    </xf>
    <xf numFmtId="0" fontId="13" fillId="0" borderId="20" xfId="59" applyFont="1" applyFill="1" applyBorder="1" applyAlignment="1" applyProtection="1">
      <alignment horizontal="center" vertical="center" wrapText="1"/>
      <protection/>
    </xf>
    <xf numFmtId="0" fontId="24" fillId="0" borderId="21" xfId="59" applyFont="1" applyFill="1" applyBorder="1" applyAlignment="1" applyProtection="1">
      <alignment horizontal="left" vertical="center"/>
      <protection/>
    </xf>
    <xf numFmtId="0" fontId="24" fillId="0" borderId="15" xfId="59" applyFont="1" applyFill="1" applyBorder="1" applyAlignment="1" applyProtection="1">
      <alignment horizontal="left" vertical="center"/>
      <protection/>
    </xf>
    <xf numFmtId="0" fontId="24" fillId="0" borderId="15" xfId="59" applyFont="1" applyFill="1" applyBorder="1" applyAlignment="1" applyProtection="1">
      <alignment horizontal="right" vertical="center"/>
      <protection/>
    </xf>
    <xf numFmtId="4" fontId="24" fillId="0" borderId="15" xfId="59" applyNumberFormat="1" applyFont="1" applyFill="1" applyBorder="1" applyAlignment="1" applyProtection="1">
      <alignment horizontal="right" vertical="center"/>
      <protection/>
    </xf>
    <xf numFmtId="4" fontId="24" fillId="0" borderId="15" xfId="59" applyNumberFormat="1" applyFont="1" applyFill="1" applyBorder="1" applyAlignment="1" applyProtection="1">
      <alignment horizontal="center" vertical="center"/>
      <protection/>
    </xf>
    <xf numFmtId="4" fontId="24" fillId="0" borderId="16" xfId="59" applyNumberFormat="1" applyFont="1" applyFill="1" applyBorder="1" applyAlignment="1" applyProtection="1">
      <alignment horizontal="right" vertical="center"/>
      <protection/>
    </xf>
    <xf numFmtId="0" fontId="13" fillId="0" borderId="0" xfId="59" applyBorder="1">
      <alignment/>
      <protection/>
    </xf>
    <xf numFmtId="0" fontId="13" fillId="0" borderId="0" xfId="59" applyFill="1" applyAlignment="1" applyProtection="1">
      <alignment horizontal="right"/>
      <protection/>
    </xf>
    <xf numFmtId="2" fontId="13" fillId="0" borderId="0" xfId="59" applyNumberFormat="1" applyFill="1" applyProtection="1">
      <alignment/>
      <protection/>
    </xf>
    <xf numFmtId="0" fontId="13" fillId="0" borderId="0" xfId="59" applyFill="1" applyBorder="1" applyProtection="1">
      <alignment/>
      <protection/>
    </xf>
    <xf numFmtId="0" fontId="13" fillId="0" borderId="0" xfId="59" applyFill="1" applyBorder="1" applyAlignment="1" applyProtection="1">
      <alignment horizontal="center"/>
      <protection/>
    </xf>
    <xf numFmtId="4" fontId="13" fillId="0" borderId="0" xfId="59" applyNumberFormat="1" applyFill="1" applyBorder="1" applyProtection="1">
      <alignment/>
      <protection/>
    </xf>
    <xf numFmtId="0" fontId="13" fillId="0" borderId="0" xfId="59" applyFill="1" applyBorder="1" applyAlignment="1" applyProtection="1">
      <alignment horizontal="left" vertical="center"/>
      <protection/>
    </xf>
    <xf numFmtId="0" fontId="13" fillId="0" borderId="0" xfId="59" applyFill="1" applyBorder="1" applyAlignment="1" applyProtection="1">
      <alignment horizontal="center" vertical="center"/>
      <protection/>
    </xf>
    <xf numFmtId="0" fontId="13" fillId="0" borderId="0" xfId="59" applyFont="1" applyFill="1" applyBorder="1" applyAlignment="1" applyProtection="1">
      <alignment horizontal="left" vertical="center"/>
      <protection/>
    </xf>
    <xf numFmtId="0" fontId="13" fillId="0" borderId="0" xfId="59" applyFont="1" applyFill="1" applyBorder="1" applyAlignment="1" applyProtection="1">
      <alignment horizontal="center" vertical="center"/>
      <protection/>
    </xf>
    <xf numFmtId="4" fontId="13" fillId="0" borderId="0" xfId="59" applyNumberFormat="1" applyFill="1" applyBorder="1" applyAlignment="1" applyProtection="1">
      <alignment horizontal="center"/>
      <protection/>
    </xf>
    <xf numFmtId="0" fontId="13" fillId="0" borderId="0" xfId="62" applyFill="1" applyProtection="1">
      <alignment/>
      <protection/>
    </xf>
    <xf numFmtId="2" fontId="13" fillId="0" borderId="0" xfId="62" applyNumberFormat="1">
      <alignment/>
      <protection/>
    </xf>
    <xf numFmtId="0" fontId="13" fillId="0" borderId="0" xfId="62">
      <alignment/>
      <protection/>
    </xf>
    <xf numFmtId="0" fontId="13" fillId="0" borderId="0" xfId="62" applyFill="1">
      <alignment/>
      <protection/>
    </xf>
    <xf numFmtId="0" fontId="21" fillId="11" borderId="10" xfId="62" applyFont="1" applyFill="1" applyBorder="1" applyAlignment="1" applyProtection="1">
      <alignment horizontal="center" vertical="center"/>
      <protection/>
    </xf>
    <xf numFmtId="0" fontId="21" fillId="11" borderId="10" xfId="62" applyFont="1" applyFill="1" applyBorder="1" applyAlignment="1" applyProtection="1">
      <alignment horizontal="center" vertical="center" wrapText="1"/>
      <protection/>
    </xf>
    <xf numFmtId="0" fontId="21" fillId="11" borderId="11" xfId="62" applyFont="1" applyFill="1" applyBorder="1" applyAlignment="1" applyProtection="1">
      <alignment horizontal="center" vertical="center"/>
      <protection/>
    </xf>
    <xf numFmtId="0" fontId="21" fillId="11" borderId="11" xfId="62" applyFont="1" applyFill="1" applyBorder="1" applyAlignment="1" applyProtection="1">
      <alignment horizontal="center" vertical="center" wrapText="1"/>
      <protection/>
    </xf>
    <xf numFmtId="0" fontId="21" fillId="11" borderId="12" xfId="62" applyFont="1" applyFill="1" applyBorder="1" applyAlignment="1" applyProtection="1">
      <alignment horizontal="center" vertical="center" wrapText="1"/>
      <protection/>
    </xf>
    <xf numFmtId="0" fontId="21" fillId="11" borderId="22" xfId="62" applyFont="1" applyFill="1" applyBorder="1" applyAlignment="1" applyProtection="1">
      <alignment horizontal="center" vertical="center" wrapText="1"/>
      <protection/>
    </xf>
    <xf numFmtId="0" fontId="21" fillId="11" borderId="23" xfId="62" applyFont="1" applyFill="1" applyBorder="1" applyAlignment="1" applyProtection="1">
      <alignment horizontal="center" vertical="center" wrapText="1"/>
      <protection/>
    </xf>
    <xf numFmtId="2" fontId="13" fillId="0" borderId="13" xfId="62" applyNumberFormat="1" applyBorder="1">
      <alignment/>
      <protection/>
    </xf>
    <xf numFmtId="0" fontId="13" fillId="0" borderId="0" xfId="62" applyFill="1" applyBorder="1">
      <alignment/>
      <protection/>
    </xf>
    <xf numFmtId="0" fontId="13" fillId="0" borderId="14" xfId="62" applyFill="1" applyBorder="1" applyAlignment="1" applyProtection="1">
      <alignment horizontal="center" vertical="center"/>
      <protection/>
    </xf>
    <xf numFmtId="0" fontId="13" fillId="0" borderId="15" xfId="62" applyFont="1" applyFill="1" applyBorder="1" applyAlignment="1" applyProtection="1">
      <alignment horizontal="left" vertical="center" wrapText="1"/>
      <protection/>
    </xf>
    <xf numFmtId="0" fontId="13" fillId="0" borderId="15" xfId="62" applyFill="1" applyBorder="1" applyAlignment="1" applyProtection="1">
      <alignment horizontal="center" vertical="center" wrapText="1"/>
      <protection/>
    </xf>
    <xf numFmtId="4" fontId="13" fillId="0" borderId="24" xfId="62" applyNumberFormat="1" applyFill="1" applyBorder="1" applyAlignment="1" applyProtection="1">
      <alignment horizontal="center" vertical="center"/>
      <protection/>
    </xf>
    <xf numFmtId="4" fontId="13" fillId="0" borderId="25" xfId="62" applyNumberFormat="1" applyFill="1" applyBorder="1" applyAlignment="1" applyProtection="1">
      <alignment horizontal="center" vertical="center"/>
      <protection/>
    </xf>
    <xf numFmtId="4" fontId="13" fillId="0" borderId="26" xfId="62" applyNumberFormat="1" applyFill="1" applyBorder="1" applyAlignment="1" applyProtection="1">
      <alignment horizontal="center" vertical="center"/>
      <protection/>
    </xf>
    <xf numFmtId="4" fontId="13" fillId="0" borderId="16" xfId="62" applyNumberFormat="1" applyFill="1" applyBorder="1" applyAlignment="1" applyProtection="1">
      <alignment horizontal="right" vertical="center"/>
      <protection/>
    </xf>
    <xf numFmtId="2" fontId="13" fillId="0" borderId="13" xfId="62" applyNumberFormat="1" applyFill="1" applyBorder="1">
      <alignment/>
      <protection/>
    </xf>
    <xf numFmtId="4" fontId="13" fillId="0" borderId="16" xfId="62" applyNumberFormat="1" applyFill="1" applyBorder="1" applyAlignment="1" applyProtection="1">
      <alignment horizontal="center" vertical="center"/>
      <protection/>
    </xf>
    <xf numFmtId="4" fontId="13" fillId="0" borderId="19" xfId="62" applyNumberFormat="1" applyFill="1" applyBorder="1" applyAlignment="1" applyProtection="1">
      <alignment horizontal="center" vertical="center"/>
      <protection/>
    </xf>
    <xf numFmtId="4" fontId="13" fillId="0" borderId="20" xfId="62" applyNumberFormat="1" applyFill="1" applyBorder="1" applyAlignment="1" applyProtection="1">
      <alignment horizontal="center" vertical="center"/>
      <protection/>
    </xf>
    <xf numFmtId="0" fontId="22" fillId="0" borderId="15" xfId="62" applyFont="1" applyFill="1" applyBorder="1" applyAlignment="1" applyProtection="1">
      <alignment horizontal="left" vertical="center" wrapText="1"/>
      <protection/>
    </xf>
    <xf numFmtId="4" fontId="13" fillId="0" borderId="16" xfId="62" applyNumberFormat="1" applyFont="1" applyFill="1" applyBorder="1" applyAlignment="1" applyProtection="1">
      <alignment horizontal="center" vertical="center"/>
      <protection/>
    </xf>
    <xf numFmtId="4" fontId="13" fillId="0" borderId="19" xfId="62" applyNumberFormat="1" applyFont="1" applyFill="1" applyBorder="1" applyAlignment="1" applyProtection="1">
      <alignment horizontal="center" vertical="center"/>
      <protection/>
    </xf>
    <xf numFmtId="4" fontId="13" fillId="0" borderId="20" xfId="62" applyNumberFormat="1" applyFont="1" applyFill="1" applyBorder="1" applyAlignment="1" applyProtection="1">
      <alignment horizontal="center" vertical="center"/>
      <protection/>
    </xf>
    <xf numFmtId="4" fontId="13" fillId="0" borderId="16" xfId="62" applyNumberFormat="1" applyFont="1" applyFill="1" applyBorder="1" applyAlignment="1" applyProtection="1">
      <alignment horizontal="center" vertical="center"/>
      <protection/>
    </xf>
    <xf numFmtId="4" fontId="13" fillId="0" borderId="19" xfId="62" applyNumberFormat="1" applyFont="1" applyFill="1" applyBorder="1" applyAlignment="1" applyProtection="1">
      <alignment horizontal="center" vertical="center"/>
      <protection/>
    </xf>
    <xf numFmtId="4" fontId="13" fillId="0" borderId="20" xfId="62" applyNumberFormat="1" applyFont="1" applyFill="1" applyBorder="1" applyAlignment="1" applyProtection="1">
      <alignment horizontal="center" vertical="center"/>
      <protection/>
    </xf>
    <xf numFmtId="0" fontId="22" fillId="0" borderId="15" xfId="62" applyFont="1" applyFill="1" applyBorder="1" applyAlignment="1" applyProtection="1">
      <alignment horizontal="center" vertical="center" wrapText="1"/>
      <protection/>
    </xf>
    <xf numFmtId="0" fontId="13" fillId="0" borderId="17" xfId="62" applyFont="1" applyFill="1" applyBorder="1" applyAlignment="1" applyProtection="1">
      <alignment horizontal="left" vertical="center" wrapText="1"/>
      <protection/>
    </xf>
    <xf numFmtId="0" fontId="13" fillId="0" borderId="17" xfId="62" applyFill="1" applyBorder="1" applyAlignment="1" applyProtection="1">
      <alignment horizontal="center" vertical="center" wrapText="1"/>
      <protection/>
    </xf>
    <xf numFmtId="4" fontId="13" fillId="0" borderId="17" xfId="62" applyNumberFormat="1" applyFill="1" applyBorder="1" applyAlignment="1" applyProtection="1">
      <alignment horizontal="center" vertical="center"/>
      <protection/>
    </xf>
    <xf numFmtId="4" fontId="13" fillId="0" borderId="18" xfId="62" applyNumberFormat="1" applyFill="1" applyBorder="1" applyAlignment="1" applyProtection="1">
      <alignment horizontal="right" vertical="center"/>
      <protection/>
    </xf>
    <xf numFmtId="0" fontId="13" fillId="0" borderId="17" xfId="62" applyFont="1" applyFill="1" applyBorder="1" applyAlignment="1" applyProtection="1">
      <alignment horizontal="center" vertical="center" wrapText="1"/>
      <protection/>
    </xf>
    <xf numFmtId="0" fontId="13" fillId="0" borderId="27" xfId="62" applyFont="1" applyFill="1" applyBorder="1" applyAlignment="1" applyProtection="1">
      <alignment horizontal="center" vertical="center" wrapText="1"/>
      <protection/>
    </xf>
    <xf numFmtId="0" fontId="13" fillId="0" borderId="28" xfId="62" applyFont="1" applyFill="1" applyBorder="1" applyAlignment="1" applyProtection="1">
      <alignment horizontal="center" vertical="center" wrapText="1"/>
      <protection/>
    </xf>
    <xf numFmtId="0" fontId="13" fillId="0" borderId="29" xfId="62" applyFont="1" applyFill="1" applyBorder="1" applyAlignment="1" applyProtection="1">
      <alignment horizontal="center" vertical="center" wrapText="1"/>
      <protection/>
    </xf>
    <xf numFmtId="0" fontId="24" fillId="0" borderId="10" xfId="62" applyFont="1" applyFill="1" applyBorder="1" applyAlignment="1" applyProtection="1">
      <alignment horizontal="left" vertical="center"/>
      <protection/>
    </xf>
    <xf numFmtId="4" fontId="24" fillId="0" borderId="12" xfId="62" applyNumberFormat="1" applyFont="1" applyFill="1" applyBorder="1" applyAlignment="1" applyProtection="1">
      <alignment horizontal="center" vertical="center"/>
      <protection/>
    </xf>
    <xf numFmtId="4" fontId="24" fillId="0" borderId="22" xfId="62" applyNumberFormat="1" applyFont="1" applyFill="1" applyBorder="1" applyAlignment="1" applyProtection="1">
      <alignment horizontal="center" vertical="center"/>
      <protection/>
    </xf>
    <xf numFmtId="4" fontId="24" fillId="0" borderId="23" xfId="62" applyNumberFormat="1" applyFont="1" applyFill="1" applyBorder="1" applyAlignment="1" applyProtection="1">
      <alignment horizontal="center" vertical="center"/>
      <protection/>
    </xf>
    <xf numFmtId="4" fontId="24" fillId="0" borderId="12" xfId="62" applyNumberFormat="1" applyFont="1" applyFill="1" applyBorder="1" applyAlignment="1" applyProtection="1">
      <alignment horizontal="right" vertical="center"/>
      <protection/>
    </xf>
    <xf numFmtId="0" fontId="13" fillId="0" borderId="0" xfId="62" applyBorder="1">
      <alignment/>
      <protection/>
    </xf>
    <xf numFmtId="2" fontId="13" fillId="0" borderId="0" xfId="62" applyNumberFormat="1" applyFill="1" applyProtection="1">
      <alignment/>
      <protection/>
    </xf>
    <xf numFmtId="0" fontId="13" fillId="0" borderId="0" xfId="63" applyFill="1" applyProtection="1">
      <alignment/>
      <protection/>
    </xf>
    <xf numFmtId="2" fontId="13" fillId="0" borderId="0" xfId="63" applyNumberFormat="1">
      <alignment/>
      <protection/>
    </xf>
    <xf numFmtId="0" fontId="13" fillId="0" borderId="0" xfId="63">
      <alignment/>
      <protection/>
    </xf>
    <xf numFmtId="0" fontId="13" fillId="0" borderId="0" xfId="63" applyFill="1">
      <alignment/>
      <protection/>
    </xf>
    <xf numFmtId="0" fontId="21" fillId="11" borderId="10" xfId="63" applyFont="1" applyFill="1" applyBorder="1" applyAlignment="1" applyProtection="1">
      <alignment horizontal="center" vertical="center"/>
      <protection/>
    </xf>
    <xf numFmtId="0" fontId="21" fillId="11" borderId="10" xfId="63" applyFont="1" applyFill="1" applyBorder="1" applyAlignment="1" applyProtection="1">
      <alignment horizontal="center" vertical="center" wrapText="1"/>
      <protection/>
    </xf>
    <xf numFmtId="0" fontId="21" fillId="11" borderId="11" xfId="63" applyFont="1" applyFill="1" applyBorder="1" applyAlignment="1" applyProtection="1">
      <alignment horizontal="center" vertical="center"/>
      <protection/>
    </xf>
    <xf numFmtId="0" fontId="21" fillId="11" borderId="11" xfId="63" applyFont="1" applyFill="1" applyBorder="1" applyAlignment="1" applyProtection="1">
      <alignment horizontal="center" vertical="center" wrapText="1"/>
      <protection/>
    </xf>
    <xf numFmtId="0" fontId="21" fillId="11" borderId="12" xfId="63" applyFont="1" applyFill="1" applyBorder="1" applyAlignment="1" applyProtection="1">
      <alignment horizontal="center" vertical="center" wrapText="1"/>
      <protection/>
    </xf>
    <xf numFmtId="2" fontId="13" fillId="0" borderId="13" xfId="63" applyNumberFormat="1" applyBorder="1">
      <alignment/>
      <protection/>
    </xf>
    <xf numFmtId="0" fontId="13" fillId="0" borderId="0" xfId="63" applyFill="1" applyBorder="1">
      <alignment/>
      <protection/>
    </xf>
    <xf numFmtId="0" fontId="13" fillId="0" borderId="14" xfId="63" applyFill="1" applyBorder="1" applyAlignment="1" applyProtection="1">
      <alignment horizontal="center" vertical="center"/>
      <protection/>
    </xf>
    <xf numFmtId="0" fontId="13" fillId="0" borderId="15" xfId="63" applyFont="1" applyFill="1" applyBorder="1" applyAlignment="1" applyProtection="1">
      <alignment horizontal="left" vertical="center" wrapText="1"/>
      <protection/>
    </xf>
    <xf numFmtId="0" fontId="13" fillId="0" borderId="15" xfId="63" applyFill="1" applyBorder="1" applyAlignment="1" applyProtection="1">
      <alignment horizontal="center" vertical="center" wrapText="1"/>
      <protection/>
    </xf>
    <xf numFmtId="4" fontId="13" fillId="0" borderId="15" xfId="63" applyNumberFormat="1" applyFill="1" applyBorder="1" applyAlignment="1" applyProtection="1">
      <alignment horizontal="center" vertical="center"/>
      <protection/>
    </xf>
    <xf numFmtId="4" fontId="13" fillId="0" borderId="16" xfId="63" applyNumberFormat="1" applyFill="1" applyBorder="1" applyAlignment="1" applyProtection="1">
      <alignment horizontal="right" vertical="center"/>
      <protection/>
    </xf>
    <xf numFmtId="2" fontId="13" fillId="0" borderId="13" xfId="63" applyNumberFormat="1" applyFill="1" applyBorder="1">
      <alignment/>
      <protection/>
    </xf>
    <xf numFmtId="0" fontId="22" fillId="0" borderId="15" xfId="63" applyFont="1" applyFill="1" applyBorder="1" applyAlignment="1" applyProtection="1">
      <alignment horizontal="left" vertical="center" wrapText="1"/>
      <protection/>
    </xf>
    <xf numFmtId="4" fontId="13" fillId="0" borderId="15" xfId="63" applyNumberFormat="1" applyFont="1" applyFill="1" applyBorder="1" applyAlignment="1" applyProtection="1">
      <alignment horizontal="center" vertical="center"/>
      <protection/>
    </xf>
    <xf numFmtId="4" fontId="13" fillId="0" borderId="15" xfId="63" applyNumberFormat="1" applyFont="1" applyFill="1" applyBorder="1" applyAlignment="1" applyProtection="1">
      <alignment horizontal="center" vertical="center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13" fillId="0" borderId="17" xfId="63" applyFont="1" applyFill="1" applyBorder="1" applyAlignment="1" applyProtection="1">
      <alignment horizontal="left" vertical="center" wrapText="1"/>
      <protection/>
    </xf>
    <xf numFmtId="0" fontId="13" fillId="0" borderId="17" xfId="63" applyFill="1" applyBorder="1" applyAlignment="1" applyProtection="1">
      <alignment horizontal="center" vertical="center" wrapText="1"/>
      <protection/>
    </xf>
    <xf numFmtId="4" fontId="13" fillId="0" borderId="16" xfId="63" applyNumberFormat="1" applyFill="1" applyBorder="1" applyAlignment="1" applyProtection="1">
      <alignment vertical="center"/>
      <protection/>
    </xf>
    <xf numFmtId="4" fontId="13" fillId="0" borderId="17" xfId="63" applyNumberFormat="1" applyFill="1" applyBorder="1" applyAlignment="1" applyProtection="1">
      <alignment horizontal="center" vertical="center"/>
      <protection/>
    </xf>
    <xf numFmtId="4" fontId="13" fillId="0" borderId="18" xfId="63" applyNumberFormat="1" applyFill="1" applyBorder="1" applyAlignment="1" applyProtection="1">
      <alignment horizontal="right" vertical="center"/>
      <protection/>
    </xf>
    <xf numFmtId="0" fontId="13" fillId="0" borderId="17" xfId="63" applyFont="1" applyFill="1" applyBorder="1" applyAlignment="1" applyProtection="1">
      <alignment horizontal="center" vertical="center" wrapText="1"/>
      <protection/>
    </xf>
    <xf numFmtId="0" fontId="24" fillId="0" borderId="10" xfId="63" applyFont="1" applyFill="1" applyBorder="1" applyAlignment="1" applyProtection="1">
      <alignment horizontal="left" vertical="center"/>
      <protection/>
    </xf>
    <xf numFmtId="4" fontId="24" fillId="0" borderId="11" xfId="63" applyNumberFormat="1" applyFont="1" applyFill="1" applyBorder="1" applyAlignment="1" applyProtection="1">
      <alignment horizontal="center" vertical="center"/>
      <protection/>
    </xf>
    <xf numFmtId="4" fontId="24" fillId="0" borderId="12" xfId="63" applyNumberFormat="1" applyFont="1" applyFill="1" applyBorder="1" applyAlignment="1" applyProtection="1">
      <alignment horizontal="right" vertical="center"/>
      <protection/>
    </xf>
    <xf numFmtId="0" fontId="13" fillId="0" borderId="0" xfId="63" applyBorder="1">
      <alignment/>
      <protection/>
    </xf>
    <xf numFmtId="2" fontId="13" fillId="0" borderId="0" xfId="63" applyNumberFormat="1" applyFill="1" applyProtection="1">
      <alignment/>
      <protection/>
    </xf>
    <xf numFmtId="0" fontId="13" fillId="0" borderId="0" xfId="63" applyFill="1" applyBorder="1" applyProtection="1">
      <alignment/>
      <protection/>
    </xf>
    <xf numFmtId="0" fontId="13" fillId="0" borderId="0" xfId="63" applyFill="1" applyBorder="1" applyAlignment="1" applyProtection="1">
      <alignment horizontal="center"/>
      <protection/>
    </xf>
    <xf numFmtId="4" fontId="13" fillId="0" borderId="0" xfId="63" applyNumberFormat="1" applyFill="1" applyBorder="1" applyProtection="1">
      <alignment/>
      <protection/>
    </xf>
    <xf numFmtId="0" fontId="13" fillId="0" borderId="0" xfId="63" applyFill="1" applyBorder="1" applyAlignment="1" applyProtection="1">
      <alignment horizontal="left" vertical="center"/>
      <protection/>
    </xf>
    <xf numFmtId="0" fontId="13" fillId="0" borderId="0" xfId="63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4" fontId="13" fillId="0" borderId="0" xfId="63" applyNumberFormat="1" applyFill="1" applyBorder="1" applyAlignment="1" applyProtection="1">
      <alignment horizontal="center"/>
      <protection/>
    </xf>
    <xf numFmtId="0" fontId="13" fillId="0" borderId="0" xfId="57" applyFill="1" applyProtection="1">
      <alignment/>
      <protection/>
    </xf>
    <xf numFmtId="2" fontId="13" fillId="0" borderId="0" xfId="57" applyNumberFormat="1">
      <alignment/>
      <protection/>
    </xf>
    <xf numFmtId="0" fontId="13" fillId="0" borderId="0" xfId="57">
      <alignment/>
      <protection/>
    </xf>
    <xf numFmtId="0" fontId="13" fillId="0" borderId="0" xfId="57" applyFill="1">
      <alignment/>
      <protection/>
    </xf>
    <xf numFmtId="0" fontId="21" fillId="11" borderId="10" xfId="57" applyFont="1" applyFill="1" applyBorder="1" applyAlignment="1" applyProtection="1">
      <alignment horizontal="center" vertical="center"/>
      <protection/>
    </xf>
    <xf numFmtId="0" fontId="21" fillId="11" borderId="10" xfId="57" applyFont="1" applyFill="1" applyBorder="1" applyAlignment="1" applyProtection="1">
      <alignment horizontal="center" vertical="center" wrapText="1"/>
      <protection/>
    </xf>
    <xf numFmtId="0" fontId="21" fillId="11" borderId="11" xfId="57" applyFont="1" applyFill="1" applyBorder="1" applyAlignment="1" applyProtection="1">
      <alignment horizontal="center" vertical="center"/>
      <protection/>
    </xf>
    <xf numFmtId="0" fontId="21" fillId="11" borderId="11" xfId="57" applyFont="1" applyFill="1" applyBorder="1" applyAlignment="1" applyProtection="1">
      <alignment horizontal="center" vertical="center" wrapText="1"/>
      <protection/>
    </xf>
    <xf numFmtId="0" fontId="21" fillId="11" borderId="12" xfId="57" applyFont="1" applyFill="1" applyBorder="1" applyAlignment="1" applyProtection="1">
      <alignment horizontal="center" vertical="center" wrapText="1"/>
      <protection/>
    </xf>
    <xf numFmtId="2" fontId="13" fillId="0" borderId="13" xfId="57" applyNumberFormat="1" applyBorder="1">
      <alignment/>
      <protection/>
    </xf>
    <xf numFmtId="0" fontId="13" fillId="0" borderId="0" xfId="57" applyFill="1" applyBorder="1">
      <alignment/>
      <protection/>
    </xf>
    <xf numFmtId="0" fontId="13" fillId="0" borderId="14" xfId="57" applyFill="1" applyBorder="1" applyAlignment="1" applyProtection="1">
      <alignment horizontal="center" vertical="center"/>
      <protection/>
    </xf>
    <xf numFmtId="0" fontId="13" fillId="0" borderId="15" xfId="57" applyFont="1" applyFill="1" applyBorder="1" applyAlignment="1" applyProtection="1">
      <alignment horizontal="left" vertical="center" wrapText="1"/>
      <protection/>
    </xf>
    <xf numFmtId="0" fontId="13" fillId="0" borderId="15" xfId="57" applyFill="1" applyBorder="1" applyAlignment="1" applyProtection="1">
      <alignment horizontal="center" vertical="center" wrapText="1"/>
      <protection/>
    </xf>
    <xf numFmtId="4" fontId="13" fillId="0" borderId="15" xfId="57" applyNumberFormat="1" applyFill="1" applyBorder="1" applyAlignment="1" applyProtection="1">
      <alignment horizontal="center" vertical="center"/>
      <protection/>
    </xf>
    <xf numFmtId="4" fontId="13" fillId="0" borderId="16" xfId="57" applyNumberFormat="1" applyFill="1" applyBorder="1" applyAlignment="1" applyProtection="1">
      <alignment horizontal="right" vertical="center"/>
      <protection/>
    </xf>
    <xf numFmtId="2" fontId="13" fillId="0" borderId="13" xfId="57" applyNumberFormat="1" applyFill="1" applyBorder="1">
      <alignment/>
      <protection/>
    </xf>
    <xf numFmtId="4" fontId="13" fillId="0" borderId="15" xfId="57" applyNumberFormat="1" applyFont="1" applyFill="1" applyBorder="1" applyAlignment="1" applyProtection="1">
      <alignment horizontal="center" vertical="center"/>
      <protection/>
    </xf>
    <xf numFmtId="4" fontId="13" fillId="0" borderId="15" xfId="57" applyNumberFormat="1" applyFont="1" applyFill="1" applyBorder="1" applyAlignment="1" applyProtection="1">
      <alignment horizontal="center" vertical="center"/>
      <protection/>
    </xf>
    <xf numFmtId="0" fontId="13" fillId="0" borderId="0" xfId="57" applyBorder="1">
      <alignment/>
      <protection/>
    </xf>
    <xf numFmtId="0" fontId="13" fillId="0" borderId="15" xfId="57" applyFont="1" applyFill="1" applyBorder="1" applyAlignment="1" applyProtection="1">
      <alignment horizontal="center" vertical="center" wrapText="1"/>
      <protection/>
    </xf>
    <xf numFmtId="0" fontId="13" fillId="0" borderId="15" xfId="57" applyFont="1" applyFill="1" applyBorder="1" applyAlignment="1" applyProtection="1">
      <alignment vertical="center" wrapText="1"/>
      <protection/>
    </xf>
    <xf numFmtId="4" fontId="13" fillId="0" borderId="16" xfId="57" applyNumberFormat="1" applyFill="1" applyBorder="1" applyAlignment="1" applyProtection="1">
      <alignment vertical="center"/>
      <protection/>
    </xf>
    <xf numFmtId="0" fontId="13" fillId="0" borderId="20" xfId="57" applyFont="1" applyFill="1" applyBorder="1" applyAlignment="1" applyProtection="1">
      <alignment vertical="center" wrapText="1"/>
      <protection/>
    </xf>
    <xf numFmtId="0" fontId="13" fillId="0" borderId="16" xfId="57" applyFont="1" applyFill="1" applyBorder="1" applyAlignment="1" applyProtection="1">
      <alignment horizontal="center" vertical="center" wrapText="1"/>
      <protection/>
    </xf>
    <xf numFmtId="0" fontId="13" fillId="0" borderId="17" xfId="57" applyFont="1" applyFill="1" applyBorder="1" applyAlignment="1" applyProtection="1">
      <alignment vertical="center" wrapText="1"/>
      <protection/>
    </xf>
    <xf numFmtId="0" fontId="13" fillId="0" borderId="17" xfId="57" applyFont="1" applyFill="1" applyBorder="1" applyAlignment="1" applyProtection="1">
      <alignment horizontal="center" vertical="center" wrapText="1"/>
      <protection/>
    </xf>
    <xf numFmtId="4" fontId="13" fillId="0" borderId="18" xfId="57" applyNumberFormat="1" applyFill="1" applyBorder="1" applyAlignment="1" applyProtection="1">
      <alignment vertical="center"/>
      <protection/>
    </xf>
    <xf numFmtId="0" fontId="13" fillId="0" borderId="27" xfId="57" applyFont="1" applyFill="1" applyBorder="1" applyAlignment="1" applyProtection="1">
      <alignment vertical="center" wrapText="1"/>
      <protection/>
    </xf>
    <xf numFmtId="0" fontId="24" fillId="0" borderId="10" xfId="57" applyFont="1" applyFill="1" applyBorder="1" applyAlignment="1" applyProtection="1">
      <alignment horizontal="left" vertical="center"/>
      <protection/>
    </xf>
    <xf numFmtId="4" fontId="24" fillId="0" borderId="12" xfId="57" applyNumberFormat="1" applyFont="1" applyFill="1" applyBorder="1" applyAlignment="1" applyProtection="1">
      <alignment vertical="center"/>
      <protection/>
    </xf>
    <xf numFmtId="4" fontId="24" fillId="0" borderId="12" xfId="57" applyNumberFormat="1" applyFont="1" applyFill="1" applyBorder="1" applyAlignment="1" applyProtection="1">
      <alignment horizontal="right" vertical="center"/>
      <protection/>
    </xf>
    <xf numFmtId="0" fontId="13" fillId="0" borderId="0" xfId="57" applyFill="1" applyBorder="1" applyAlignment="1" applyProtection="1">
      <alignment horizontal="left" vertical="center"/>
      <protection/>
    </xf>
    <xf numFmtId="0" fontId="13" fillId="0" borderId="0" xfId="57" applyFont="1" applyFill="1" applyBorder="1" applyAlignment="1" applyProtection="1">
      <alignment horizontal="left" vertical="center"/>
      <protection/>
    </xf>
    <xf numFmtId="0" fontId="13" fillId="0" borderId="0" xfId="64" applyFill="1" applyProtection="1">
      <alignment/>
      <protection/>
    </xf>
    <xf numFmtId="2" fontId="13" fillId="0" borderId="0" xfId="64" applyNumberFormat="1">
      <alignment/>
      <protection/>
    </xf>
    <xf numFmtId="0" fontId="13" fillId="0" borderId="0" xfId="64">
      <alignment/>
      <protection/>
    </xf>
    <xf numFmtId="0" fontId="13" fillId="0" borderId="0" xfId="64" applyFill="1">
      <alignment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1" fillId="11" borderId="10" xfId="64" applyFont="1" applyFill="1" applyBorder="1" applyAlignment="1" applyProtection="1">
      <alignment horizontal="center" vertical="center"/>
      <protection/>
    </xf>
    <xf numFmtId="0" fontId="21" fillId="11" borderId="10" xfId="64" applyFont="1" applyFill="1" applyBorder="1" applyAlignment="1" applyProtection="1">
      <alignment horizontal="center" vertical="center" wrapText="1"/>
      <protection/>
    </xf>
    <xf numFmtId="0" fontId="21" fillId="11" borderId="11" xfId="64" applyFont="1" applyFill="1" applyBorder="1" applyAlignment="1" applyProtection="1">
      <alignment horizontal="center" vertical="center"/>
      <protection/>
    </xf>
    <xf numFmtId="0" fontId="21" fillId="11" borderId="11" xfId="64" applyFont="1" applyFill="1" applyBorder="1" applyAlignment="1" applyProtection="1">
      <alignment horizontal="center" vertical="center" wrapText="1"/>
      <protection/>
    </xf>
    <xf numFmtId="0" fontId="21" fillId="11" borderId="12" xfId="64" applyFont="1" applyFill="1" applyBorder="1" applyAlignment="1" applyProtection="1">
      <alignment horizontal="center" vertical="center" wrapText="1"/>
      <protection/>
    </xf>
    <xf numFmtId="2" fontId="13" fillId="0" borderId="13" xfId="64" applyNumberFormat="1" applyBorder="1">
      <alignment/>
      <protection/>
    </xf>
    <xf numFmtId="0" fontId="13" fillId="0" borderId="0" xfId="64" applyFill="1" applyBorder="1">
      <alignment/>
      <protection/>
    </xf>
    <xf numFmtId="0" fontId="13" fillId="0" borderId="14" xfId="64" applyFill="1" applyBorder="1" applyAlignment="1" applyProtection="1">
      <alignment horizontal="center" vertical="center"/>
      <protection/>
    </xf>
    <xf numFmtId="0" fontId="13" fillId="0" borderId="15" xfId="64" applyFont="1" applyFill="1" applyBorder="1" applyAlignment="1" applyProtection="1">
      <alignment horizontal="left" vertical="center" wrapText="1"/>
      <protection/>
    </xf>
    <xf numFmtId="0" fontId="13" fillId="0" borderId="15" xfId="64" applyFill="1" applyBorder="1" applyAlignment="1" applyProtection="1">
      <alignment horizontal="center" vertical="center" wrapText="1"/>
      <protection/>
    </xf>
    <xf numFmtId="4" fontId="13" fillId="0" borderId="15" xfId="64" applyNumberFormat="1" applyFill="1" applyBorder="1" applyAlignment="1" applyProtection="1">
      <alignment horizontal="center" vertical="center"/>
      <protection/>
    </xf>
    <xf numFmtId="4" fontId="13" fillId="0" borderId="16" xfId="64" applyNumberFormat="1" applyFill="1" applyBorder="1" applyAlignment="1" applyProtection="1">
      <alignment horizontal="right" vertical="center"/>
      <protection/>
    </xf>
    <xf numFmtId="2" fontId="13" fillId="0" borderId="13" xfId="64" applyNumberFormat="1" applyFill="1" applyBorder="1">
      <alignment/>
      <protection/>
    </xf>
    <xf numFmtId="0" fontId="22" fillId="0" borderId="15" xfId="64" applyFont="1" applyFill="1" applyBorder="1" applyAlignment="1" applyProtection="1">
      <alignment horizontal="left" vertical="center" wrapText="1"/>
      <protection/>
    </xf>
    <xf numFmtId="4" fontId="13" fillId="0" borderId="15" xfId="64" applyNumberFormat="1" applyFont="1" applyFill="1" applyBorder="1" applyAlignment="1" applyProtection="1">
      <alignment horizontal="center" vertical="center"/>
      <protection/>
    </xf>
    <xf numFmtId="4" fontId="13" fillId="0" borderId="15" xfId="64" applyNumberFormat="1" applyFont="1" applyFill="1" applyBorder="1" applyAlignment="1" applyProtection="1">
      <alignment horizontal="center" vertical="center"/>
      <protection/>
    </xf>
    <xf numFmtId="0" fontId="22" fillId="0" borderId="15" xfId="64" applyFont="1" applyFill="1" applyBorder="1" applyAlignment="1" applyProtection="1">
      <alignment horizontal="center" vertical="center" wrapText="1"/>
      <protection/>
    </xf>
    <xf numFmtId="0" fontId="13" fillId="0" borderId="17" xfId="64" applyFont="1" applyFill="1" applyBorder="1" applyAlignment="1" applyProtection="1">
      <alignment horizontal="left" vertical="center" wrapText="1"/>
      <protection/>
    </xf>
    <xf numFmtId="0" fontId="13" fillId="0" borderId="17" xfId="64" applyFont="1" applyFill="1" applyBorder="1" applyAlignment="1" applyProtection="1">
      <alignment horizontal="center" vertical="center" wrapText="1"/>
      <protection/>
    </xf>
    <xf numFmtId="4" fontId="13" fillId="0" borderId="18" xfId="64" applyNumberFormat="1" applyFill="1" applyBorder="1" applyAlignment="1" applyProtection="1">
      <alignment horizontal="right" vertical="center"/>
      <protection/>
    </xf>
    <xf numFmtId="0" fontId="13" fillId="0" borderId="15" xfId="64" applyFont="1" applyFill="1" applyBorder="1" applyAlignment="1" applyProtection="1">
      <alignment vertical="center" wrapText="1"/>
      <protection/>
    </xf>
    <xf numFmtId="0" fontId="13" fillId="0" borderId="15" xfId="64" applyFont="1" applyFill="1" applyBorder="1" applyAlignment="1" applyProtection="1">
      <alignment horizontal="center" vertical="center" wrapText="1"/>
      <protection/>
    </xf>
    <xf numFmtId="4" fontId="13" fillId="0" borderId="16" xfId="64" applyNumberFormat="1" applyFill="1" applyBorder="1" applyAlignment="1" applyProtection="1">
      <alignment vertical="center"/>
      <protection/>
    </xf>
    <xf numFmtId="0" fontId="13" fillId="0" borderId="20" xfId="64" applyFont="1" applyFill="1" applyBorder="1" applyAlignment="1" applyProtection="1">
      <alignment vertical="center" wrapText="1"/>
      <protection/>
    </xf>
    <xf numFmtId="0" fontId="13" fillId="0" borderId="17" xfId="64" applyFont="1" applyFill="1" applyBorder="1" applyAlignment="1" applyProtection="1">
      <alignment vertical="center" wrapText="1"/>
      <protection/>
    </xf>
    <xf numFmtId="0" fontId="13" fillId="0" borderId="16" xfId="64" applyFont="1" applyFill="1" applyBorder="1" applyAlignment="1" applyProtection="1">
      <alignment horizontal="center" vertical="center" wrapText="1"/>
      <protection/>
    </xf>
    <xf numFmtId="0" fontId="13" fillId="0" borderId="19" xfId="64" applyFont="1" applyFill="1" applyBorder="1" applyAlignment="1" applyProtection="1">
      <alignment horizontal="center" vertical="center" wrapText="1"/>
      <protection/>
    </xf>
    <xf numFmtId="0" fontId="13" fillId="0" borderId="20" xfId="64" applyFont="1" applyFill="1" applyBorder="1" applyAlignment="1" applyProtection="1">
      <alignment horizontal="center" vertical="center" wrapText="1"/>
      <protection/>
    </xf>
    <xf numFmtId="4" fontId="13" fillId="0" borderId="18" xfId="64" applyNumberFormat="1" applyFill="1" applyBorder="1" applyAlignment="1" applyProtection="1">
      <alignment vertical="center"/>
      <protection/>
    </xf>
    <xf numFmtId="0" fontId="24" fillId="0" borderId="30" xfId="64" applyFont="1" applyFill="1" applyBorder="1" applyAlignment="1" applyProtection="1">
      <alignment horizontal="left" vertical="center"/>
      <protection/>
    </xf>
    <xf numFmtId="4" fontId="24" fillId="0" borderId="27" xfId="64" applyNumberFormat="1" applyFont="1" applyFill="1" applyBorder="1" applyAlignment="1" applyProtection="1">
      <alignment horizontal="center" vertical="center"/>
      <protection/>
    </xf>
    <xf numFmtId="4" fontId="24" fillId="0" borderId="28" xfId="64" applyNumberFormat="1" applyFont="1" applyFill="1" applyBorder="1" applyAlignment="1" applyProtection="1">
      <alignment horizontal="center" vertical="center"/>
      <protection/>
    </xf>
    <xf numFmtId="4" fontId="24" fillId="0" borderId="29" xfId="64" applyNumberFormat="1" applyFont="1" applyFill="1" applyBorder="1" applyAlignment="1" applyProtection="1">
      <alignment horizontal="center" vertical="center"/>
      <protection/>
    </xf>
    <xf numFmtId="4" fontId="24" fillId="0" borderId="31" xfId="64" applyNumberFormat="1" applyFont="1" applyFill="1" applyBorder="1" applyAlignment="1" applyProtection="1">
      <alignment horizontal="right" vertical="center"/>
      <protection/>
    </xf>
    <xf numFmtId="0" fontId="13" fillId="0" borderId="0" xfId="64" applyBorder="1">
      <alignment/>
      <protection/>
    </xf>
    <xf numFmtId="2" fontId="13" fillId="0" borderId="0" xfId="64" applyNumberFormat="1" applyFill="1" applyProtection="1">
      <alignment/>
      <protection/>
    </xf>
    <xf numFmtId="0" fontId="13" fillId="0" borderId="0" xfId="64" applyFill="1" applyBorder="1" applyProtection="1">
      <alignment/>
      <protection/>
    </xf>
    <xf numFmtId="0" fontId="13" fillId="0" borderId="0" xfId="64" applyFill="1" applyBorder="1" applyAlignment="1" applyProtection="1">
      <alignment horizontal="center"/>
      <protection/>
    </xf>
    <xf numFmtId="4" fontId="13" fillId="0" borderId="0" xfId="64" applyNumberFormat="1" applyFill="1" applyBorder="1" applyProtection="1">
      <alignment/>
      <protection/>
    </xf>
    <xf numFmtId="0" fontId="13" fillId="0" borderId="0" xfId="64" applyFill="1" applyBorder="1" applyAlignment="1" applyProtection="1">
      <alignment horizontal="left" vertical="center"/>
      <protection/>
    </xf>
    <xf numFmtId="0" fontId="13" fillId="0" borderId="0" xfId="64" applyFill="1" applyBorder="1" applyAlignment="1" applyProtection="1">
      <alignment horizontal="center" vertical="center"/>
      <protection/>
    </xf>
    <xf numFmtId="0" fontId="13" fillId="0" borderId="0" xfId="64" applyFont="1" applyFill="1" applyBorder="1" applyAlignment="1" applyProtection="1">
      <alignment horizontal="left" vertical="center"/>
      <protection/>
    </xf>
    <xf numFmtId="0" fontId="13" fillId="0" borderId="0" xfId="64" applyFont="1" applyFill="1" applyBorder="1" applyAlignment="1" applyProtection="1">
      <alignment horizontal="center" vertical="center"/>
      <protection/>
    </xf>
    <xf numFmtId="4" fontId="13" fillId="0" borderId="0" xfId="64" applyNumberFormat="1" applyFill="1" applyBorder="1" applyAlignment="1" applyProtection="1">
      <alignment horizontal="center"/>
      <protection/>
    </xf>
    <xf numFmtId="0" fontId="13" fillId="0" borderId="0" xfId="52" applyFill="1" applyProtection="1">
      <alignment/>
      <protection/>
    </xf>
    <xf numFmtId="2" fontId="13" fillId="0" borderId="0" xfId="52" applyNumberFormat="1">
      <alignment/>
      <protection/>
    </xf>
    <xf numFmtId="0" fontId="13" fillId="0" borderId="0" xfId="52">
      <alignment/>
      <protection/>
    </xf>
    <xf numFmtId="0" fontId="13" fillId="0" borderId="0" xfId="52" applyFill="1">
      <alignment/>
      <protection/>
    </xf>
    <xf numFmtId="0" fontId="21" fillId="11" borderId="10" xfId="52" applyFont="1" applyFill="1" applyBorder="1" applyAlignment="1" applyProtection="1">
      <alignment horizontal="center" vertical="center" wrapText="1"/>
      <protection/>
    </xf>
    <xf numFmtId="0" fontId="21" fillId="11" borderId="11" xfId="52" applyFont="1" applyFill="1" applyBorder="1" applyAlignment="1" applyProtection="1">
      <alignment horizontal="center" vertical="center"/>
      <protection/>
    </xf>
    <xf numFmtId="0" fontId="21" fillId="11" borderId="11" xfId="52" applyFont="1" applyFill="1" applyBorder="1" applyAlignment="1" applyProtection="1">
      <alignment horizontal="center" vertical="center" wrapText="1"/>
      <protection/>
    </xf>
    <xf numFmtId="0" fontId="21" fillId="11" borderId="12" xfId="52" applyFont="1" applyFill="1" applyBorder="1" applyAlignment="1" applyProtection="1">
      <alignment horizontal="center" vertical="center" wrapText="1"/>
      <protection/>
    </xf>
    <xf numFmtId="2" fontId="13" fillId="0" borderId="13" xfId="52" applyNumberFormat="1" applyFill="1" applyBorder="1">
      <alignment/>
      <protection/>
    </xf>
    <xf numFmtId="0" fontId="13" fillId="0" borderId="0" xfId="52" applyFill="1" applyBorder="1">
      <alignment/>
      <protection/>
    </xf>
    <xf numFmtId="0" fontId="13" fillId="0" borderId="14" xfId="52" applyFill="1" applyBorder="1" applyAlignment="1" applyProtection="1">
      <alignment horizontal="center" vertical="center"/>
      <protection/>
    </xf>
    <xf numFmtId="0" fontId="13" fillId="0" borderId="15" xfId="52" applyFont="1" applyFill="1" applyBorder="1" applyAlignment="1" applyProtection="1">
      <alignment horizontal="left" vertical="center" wrapText="1"/>
      <protection/>
    </xf>
    <xf numFmtId="0" fontId="13" fillId="0" borderId="15" xfId="52" applyFill="1" applyBorder="1" applyAlignment="1" applyProtection="1">
      <alignment horizontal="center" vertical="center" wrapText="1"/>
      <protection/>
    </xf>
    <xf numFmtId="4" fontId="13" fillId="0" borderId="24" xfId="52" applyNumberFormat="1" applyFill="1" applyBorder="1" applyAlignment="1" applyProtection="1">
      <alignment horizontal="center" vertical="center"/>
      <protection/>
    </xf>
    <xf numFmtId="4" fontId="13" fillId="0" borderId="16" xfId="52" applyNumberFormat="1" applyFill="1" applyBorder="1" applyAlignment="1" applyProtection="1">
      <alignment horizontal="right" vertical="center"/>
      <protection/>
    </xf>
    <xf numFmtId="4" fontId="13" fillId="0" borderId="16" xfId="52" applyNumberFormat="1" applyFill="1" applyBorder="1" applyAlignment="1" applyProtection="1">
      <alignment horizontal="center" vertical="center"/>
      <protection/>
    </xf>
    <xf numFmtId="4" fontId="13" fillId="0" borderId="15" xfId="52" applyNumberFormat="1" applyFill="1" applyBorder="1" applyAlignment="1" applyProtection="1">
      <alignment horizontal="center" vertical="center"/>
      <protection/>
    </xf>
    <xf numFmtId="4" fontId="13" fillId="0" borderId="15" xfId="52" applyNumberFormat="1" applyFont="1" applyFill="1" applyBorder="1" applyAlignment="1" applyProtection="1">
      <alignment horizontal="center" vertical="center"/>
      <protection/>
    </xf>
    <xf numFmtId="4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52" applyBorder="1">
      <alignment/>
      <protection/>
    </xf>
    <xf numFmtId="0" fontId="13" fillId="0" borderId="15" xfId="52" applyFont="1" applyFill="1" applyBorder="1" applyAlignment="1" applyProtection="1">
      <alignment horizontal="center" vertical="center" wrapText="1"/>
      <protection/>
    </xf>
    <xf numFmtId="0" fontId="13" fillId="0" borderId="20" xfId="52" applyFont="1" applyFill="1" applyBorder="1" applyAlignment="1" applyProtection="1">
      <alignment vertical="center" wrapText="1"/>
      <protection/>
    </xf>
    <xf numFmtId="0" fontId="13" fillId="0" borderId="15" xfId="52" applyFont="1" applyFill="1" applyBorder="1" applyAlignment="1" applyProtection="1">
      <alignment vertical="center" wrapText="1"/>
      <protection/>
    </xf>
    <xf numFmtId="4" fontId="13" fillId="0" borderId="16" xfId="52" applyNumberFormat="1" applyFill="1" applyBorder="1" applyAlignment="1" applyProtection="1">
      <alignment vertical="center"/>
      <protection/>
    </xf>
    <xf numFmtId="2" fontId="26" fillId="0" borderId="13" xfId="52" applyNumberFormat="1" applyFont="1" applyBorder="1">
      <alignment/>
      <protection/>
    </xf>
    <xf numFmtId="4" fontId="13" fillId="0" borderId="32" xfId="52" applyNumberFormat="1" applyFill="1" applyBorder="1" applyAlignment="1" applyProtection="1">
      <alignment vertical="center"/>
      <protection/>
    </xf>
    <xf numFmtId="0" fontId="13" fillId="0" borderId="16" xfId="52" applyFont="1" applyFill="1" applyBorder="1" applyAlignment="1" applyProtection="1">
      <alignment vertical="center" wrapText="1"/>
      <protection/>
    </xf>
    <xf numFmtId="0" fontId="13" fillId="0" borderId="19" xfId="52" applyFont="1" applyFill="1" applyBorder="1" applyAlignment="1" applyProtection="1">
      <alignment horizontal="center" vertical="center" wrapText="1"/>
      <protection/>
    </xf>
    <xf numFmtId="0" fontId="13" fillId="0" borderId="20" xfId="52" applyFont="1" applyFill="1" applyBorder="1" applyAlignment="1" applyProtection="1">
      <alignment vertical="center" wrapText="1"/>
      <protection/>
    </xf>
    <xf numFmtId="0" fontId="13" fillId="0" borderId="33" xfId="52" applyFont="1" applyFill="1" applyBorder="1" applyAlignment="1" applyProtection="1">
      <alignment vertical="center" wrapText="1"/>
      <protection/>
    </xf>
    <xf numFmtId="0" fontId="13" fillId="0" borderId="17" xfId="52" applyFont="1" applyFill="1" applyBorder="1" applyAlignment="1" applyProtection="1">
      <alignment vertical="center" wrapText="1"/>
      <protection/>
    </xf>
    <xf numFmtId="0" fontId="13" fillId="0" borderId="17" xfId="52" applyFont="1" applyFill="1" applyBorder="1" applyAlignment="1" applyProtection="1">
      <alignment horizontal="center" vertical="center" wrapText="1"/>
      <protection/>
    </xf>
    <xf numFmtId="4" fontId="13" fillId="0" borderId="17" xfId="52" applyNumberFormat="1" applyFill="1" applyBorder="1" applyAlignment="1" applyProtection="1">
      <alignment vertical="center"/>
      <protection/>
    </xf>
    <xf numFmtId="4" fontId="13" fillId="0" borderId="15" xfId="52" applyNumberFormat="1" applyFill="1" applyBorder="1" applyAlignment="1" applyProtection="1">
      <alignment horizontal="right" vertical="center"/>
      <protection/>
    </xf>
    <xf numFmtId="0" fontId="27" fillId="0" borderId="15" xfId="52" applyFont="1" applyFill="1" applyBorder="1" applyProtection="1">
      <alignment/>
      <protection/>
    </xf>
    <xf numFmtId="0" fontId="26" fillId="0" borderId="15" xfId="52" applyFont="1" applyFill="1" applyBorder="1" applyProtection="1">
      <alignment/>
      <protection/>
    </xf>
    <xf numFmtId="0" fontId="26" fillId="0" borderId="16" xfId="52" applyFont="1" applyFill="1" applyBorder="1" applyAlignment="1" applyProtection="1">
      <alignment horizontal="center"/>
      <protection/>
    </xf>
    <xf numFmtId="4" fontId="26" fillId="0" borderId="15" xfId="52" applyNumberFormat="1" applyFont="1" applyFill="1" applyBorder="1" applyProtection="1">
      <alignment/>
      <protection/>
    </xf>
    <xf numFmtId="2" fontId="13" fillId="0" borderId="0" xfId="52" applyNumberFormat="1" applyFill="1" applyProtection="1">
      <alignment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0" xfId="52" applyFill="1" applyBorder="1" applyAlignment="1" applyProtection="1">
      <alignment vertical="center"/>
      <protection/>
    </xf>
    <xf numFmtId="0" fontId="13" fillId="0" borderId="0" xfId="53" applyFill="1" applyProtection="1">
      <alignment/>
      <protection/>
    </xf>
    <xf numFmtId="2" fontId="13" fillId="0" borderId="0" xfId="53" applyNumberFormat="1">
      <alignment/>
      <protection/>
    </xf>
    <xf numFmtId="0" fontId="13" fillId="0" borderId="0" xfId="53">
      <alignment/>
      <protection/>
    </xf>
    <xf numFmtId="0" fontId="13" fillId="0" borderId="0" xfId="53" applyFill="1">
      <alignment/>
      <protection/>
    </xf>
    <xf numFmtId="0" fontId="21" fillId="11" borderId="10" xfId="53" applyFont="1" applyFill="1" applyBorder="1" applyAlignment="1" applyProtection="1">
      <alignment horizontal="center" vertical="center" wrapText="1"/>
      <protection/>
    </xf>
    <xf numFmtId="0" fontId="21" fillId="11" borderId="11" xfId="53" applyFont="1" applyFill="1" applyBorder="1" applyAlignment="1" applyProtection="1">
      <alignment horizontal="center" vertical="center"/>
      <protection/>
    </xf>
    <xf numFmtId="0" fontId="21" fillId="11" borderId="11" xfId="53" applyFont="1" applyFill="1" applyBorder="1" applyAlignment="1" applyProtection="1">
      <alignment horizontal="center" vertical="center" wrapText="1"/>
      <protection/>
    </xf>
    <xf numFmtId="0" fontId="21" fillId="11" borderId="12" xfId="53" applyFont="1" applyFill="1" applyBorder="1" applyAlignment="1" applyProtection="1">
      <alignment horizontal="center" vertical="center" wrapText="1"/>
      <protection/>
    </xf>
    <xf numFmtId="0" fontId="21" fillId="11" borderId="23" xfId="53" applyFont="1" applyFill="1" applyBorder="1" applyAlignment="1" applyProtection="1">
      <alignment horizontal="center" vertical="center" wrapText="1"/>
      <protection/>
    </xf>
    <xf numFmtId="2" fontId="13" fillId="0" borderId="13" xfId="53" applyNumberFormat="1" applyFill="1" applyBorder="1">
      <alignment/>
      <protection/>
    </xf>
    <xf numFmtId="0" fontId="13" fillId="0" borderId="0" xfId="53" applyFill="1" applyBorder="1">
      <alignment/>
      <protection/>
    </xf>
    <xf numFmtId="0" fontId="13" fillId="0" borderId="14" xfId="53" applyFill="1" applyBorder="1" applyAlignment="1" applyProtection="1">
      <alignment horizontal="center" vertical="center"/>
      <protection/>
    </xf>
    <xf numFmtId="0" fontId="13" fillId="0" borderId="15" xfId="53" applyFont="1" applyFill="1" applyBorder="1" applyAlignment="1" applyProtection="1">
      <alignment horizontal="left" vertical="center" wrapText="1"/>
      <protection/>
    </xf>
    <xf numFmtId="0" fontId="13" fillId="0" borderId="15" xfId="53" applyFill="1" applyBorder="1" applyAlignment="1" applyProtection="1">
      <alignment horizontal="center" vertical="center" wrapText="1"/>
      <protection/>
    </xf>
    <xf numFmtId="4" fontId="13" fillId="0" borderId="24" xfId="53" applyNumberFormat="1" applyFill="1" applyBorder="1" applyAlignment="1" applyProtection="1">
      <alignment horizontal="center" vertical="center"/>
      <protection/>
    </xf>
    <xf numFmtId="4" fontId="13" fillId="0" borderId="26" xfId="53" applyNumberFormat="1" applyFill="1" applyBorder="1" applyAlignment="1" applyProtection="1">
      <alignment horizontal="center" vertical="center"/>
      <protection/>
    </xf>
    <xf numFmtId="4" fontId="13" fillId="0" borderId="16" xfId="53" applyNumberFormat="1" applyFill="1" applyBorder="1" applyAlignment="1" applyProtection="1">
      <alignment horizontal="right" vertical="center"/>
      <protection/>
    </xf>
    <xf numFmtId="4" fontId="13" fillId="0" borderId="16" xfId="53" applyNumberFormat="1" applyFill="1" applyBorder="1" applyAlignment="1" applyProtection="1">
      <alignment horizontal="center" vertical="center"/>
      <protection/>
    </xf>
    <xf numFmtId="4" fontId="13" fillId="0" borderId="20" xfId="53" applyNumberFormat="1" applyFill="1" applyBorder="1" applyAlignment="1" applyProtection="1">
      <alignment horizontal="center" vertical="center"/>
      <protection/>
    </xf>
    <xf numFmtId="4" fontId="13" fillId="0" borderId="16" xfId="53" applyNumberFormat="1" applyFont="1" applyFill="1" applyBorder="1" applyAlignment="1" applyProtection="1">
      <alignment horizontal="center" vertical="center"/>
      <protection/>
    </xf>
    <xf numFmtId="4" fontId="13" fillId="0" borderId="20" xfId="53" applyNumberFormat="1" applyFont="1" applyFill="1" applyBorder="1" applyAlignment="1" applyProtection="1">
      <alignment horizontal="center" vertical="center"/>
      <protection/>
    </xf>
    <xf numFmtId="4" fontId="13" fillId="0" borderId="16" xfId="53" applyNumberFormat="1" applyFont="1" applyFill="1" applyBorder="1" applyAlignment="1" applyProtection="1">
      <alignment horizontal="center" vertical="center"/>
      <protection/>
    </xf>
    <xf numFmtId="4" fontId="13" fillId="0" borderId="20" xfId="53" applyNumberFormat="1" applyFont="1" applyFill="1" applyBorder="1" applyAlignment="1" applyProtection="1">
      <alignment horizontal="center" vertical="center"/>
      <protection/>
    </xf>
    <xf numFmtId="0" fontId="13" fillId="0" borderId="0" xfId="53" applyBorder="1">
      <alignment/>
      <protection/>
    </xf>
    <xf numFmtId="4" fontId="13" fillId="0" borderId="19" xfId="53" applyNumberFormat="1" applyFill="1" applyBorder="1" applyAlignment="1" applyProtection="1">
      <alignment horizontal="center" vertical="center"/>
      <protection/>
    </xf>
    <xf numFmtId="4" fontId="13" fillId="0" borderId="15" xfId="53" applyNumberFormat="1" applyFill="1" applyBorder="1" applyAlignment="1" applyProtection="1">
      <alignment horizontal="right" vertical="center"/>
      <protection/>
    </xf>
    <xf numFmtId="4" fontId="13" fillId="0" borderId="15" xfId="53" applyNumberFormat="1" applyFill="1" applyBorder="1" applyAlignment="1" applyProtection="1">
      <alignment horizontal="center" vertic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0" fontId="13" fillId="0" borderId="27" xfId="53" applyFont="1" applyFill="1" applyBorder="1" applyAlignment="1" applyProtection="1">
      <alignment horizontal="center" vertical="center" wrapText="1"/>
      <protection/>
    </xf>
    <xf numFmtId="0" fontId="13" fillId="0" borderId="28" xfId="53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left" vertical="center"/>
      <protection/>
    </xf>
    <xf numFmtId="4" fontId="24" fillId="0" borderId="12" xfId="53" applyNumberFormat="1" applyFont="1" applyFill="1" applyBorder="1" applyAlignment="1" applyProtection="1">
      <alignment horizontal="center" vertical="center"/>
      <protection/>
    </xf>
    <xf numFmtId="4" fontId="24" fillId="0" borderId="22" xfId="53" applyNumberFormat="1" applyFont="1" applyFill="1" applyBorder="1" applyAlignment="1" applyProtection="1">
      <alignment horizontal="center" vertical="center"/>
      <protection/>
    </xf>
    <xf numFmtId="4" fontId="24" fillId="0" borderId="11" xfId="53" applyNumberFormat="1" applyFont="1" applyFill="1" applyBorder="1" applyAlignment="1" applyProtection="1">
      <alignment horizontal="right" vertical="center"/>
      <protection/>
    </xf>
    <xf numFmtId="2" fontId="13" fillId="0" borderId="0" xfId="53" applyNumberFormat="1" applyFill="1" applyProtection="1">
      <alignment/>
      <protection/>
    </xf>
    <xf numFmtId="0" fontId="13" fillId="0" borderId="0" xfId="53" applyFont="1" applyFill="1" applyBorder="1" applyAlignment="1" applyProtection="1">
      <alignment horizontal="left" vertical="center"/>
      <protection/>
    </xf>
    <xf numFmtId="0" fontId="13" fillId="0" borderId="0" xfId="54" applyFill="1" applyProtection="1">
      <alignment/>
      <protection/>
    </xf>
    <xf numFmtId="0" fontId="13" fillId="0" borderId="0" xfId="54">
      <alignment/>
      <protection/>
    </xf>
    <xf numFmtId="0" fontId="13" fillId="0" borderId="0" xfId="54" applyFill="1">
      <alignment/>
      <protection/>
    </xf>
    <xf numFmtId="0" fontId="21" fillId="11" borderId="10" xfId="54" applyFont="1" applyFill="1" applyBorder="1" applyAlignment="1" applyProtection="1">
      <alignment horizontal="center" vertical="center"/>
      <protection/>
    </xf>
    <xf numFmtId="0" fontId="21" fillId="11" borderId="10" xfId="54" applyFont="1" applyFill="1" applyBorder="1" applyAlignment="1" applyProtection="1">
      <alignment horizontal="center" vertical="center" wrapText="1"/>
      <protection/>
    </xf>
    <xf numFmtId="0" fontId="21" fillId="11" borderId="11" xfId="54" applyFont="1" applyFill="1" applyBorder="1" applyAlignment="1" applyProtection="1">
      <alignment horizontal="center" vertical="center"/>
      <protection/>
    </xf>
    <xf numFmtId="0" fontId="21" fillId="11" borderId="11" xfId="54" applyFont="1" applyFill="1" applyBorder="1" applyAlignment="1" applyProtection="1">
      <alignment horizontal="center" vertical="center" wrapText="1"/>
      <protection/>
    </xf>
    <xf numFmtId="0" fontId="21" fillId="11" borderId="34" xfId="54" applyFont="1" applyFill="1" applyBorder="1" applyAlignment="1" applyProtection="1">
      <alignment horizontal="center" vertical="center" wrapText="1"/>
      <protection/>
    </xf>
    <xf numFmtId="0" fontId="13" fillId="0" borderId="14" xfId="54" applyFill="1" applyBorder="1" applyAlignment="1" applyProtection="1">
      <alignment horizontal="center" vertical="center"/>
      <protection/>
    </xf>
    <xf numFmtId="0" fontId="13" fillId="0" borderId="15" xfId="54" applyFont="1" applyFill="1" applyBorder="1" applyAlignment="1" applyProtection="1">
      <alignment horizontal="left" vertical="center" wrapText="1"/>
      <protection/>
    </xf>
    <xf numFmtId="0" fontId="13" fillId="0" borderId="15" xfId="54" applyFill="1" applyBorder="1" applyAlignment="1" applyProtection="1">
      <alignment horizontal="center" vertical="center" wrapText="1"/>
      <protection/>
    </xf>
    <xf numFmtId="4" fontId="13" fillId="0" borderId="15" xfId="54" applyNumberFormat="1" applyFill="1" applyBorder="1" applyAlignment="1" applyProtection="1">
      <alignment horizontal="center" vertical="center"/>
      <protection/>
    </xf>
    <xf numFmtId="4" fontId="13" fillId="0" borderId="32" xfId="54" applyNumberFormat="1" applyFill="1" applyBorder="1" applyAlignment="1" applyProtection="1">
      <alignment horizontal="right" vertical="center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17" xfId="54" applyFill="1" applyBorder="1" applyAlignment="1" applyProtection="1">
      <alignment horizontal="center" vertical="center" wrapText="1"/>
      <protection/>
    </xf>
    <xf numFmtId="4" fontId="13" fillId="0" borderId="17" xfId="54" applyNumberFormat="1" applyFont="1" applyFill="1" applyBorder="1" applyAlignment="1" applyProtection="1">
      <alignment horizontal="center" vertical="center"/>
      <protection/>
    </xf>
    <xf numFmtId="4" fontId="13" fillId="0" borderId="35" xfId="54" applyNumberFormat="1" applyFill="1" applyBorder="1" applyAlignment="1" applyProtection="1">
      <alignment horizontal="right" vertical="center"/>
      <protection/>
    </xf>
    <xf numFmtId="0" fontId="13" fillId="0" borderId="15" xfId="54" applyFont="1" applyFill="1" applyBorder="1" applyProtection="1">
      <alignment/>
      <protection/>
    </xf>
    <xf numFmtId="0" fontId="13" fillId="0" borderId="15" xfId="54" applyFont="1" applyFill="1" applyBorder="1" applyAlignment="1" applyProtection="1">
      <alignment horizontal="center" vertical="center"/>
      <protection/>
    </xf>
    <xf numFmtId="4" fontId="13" fillId="0" borderId="15" xfId="54" applyNumberFormat="1" applyFont="1" applyFill="1" applyBorder="1" applyAlignment="1" applyProtection="1">
      <alignment horizontal="center" vertical="center"/>
      <protection/>
    </xf>
    <xf numFmtId="0" fontId="13" fillId="0" borderId="15" xfId="54" applyFill="1" applyBorder="1" applyAlignment="1" applyProtection="1">
      <alignment horizontal="center" vertical="center"/>
      <protection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0" fontId="13" fillId="0" borderId="36" xfId="54" applyFill="1" applyBorder="1" applyAlignment="1" applyProtection="1">
      <alignment horizontal="center" vertical="center" wrapText="1"/>
      <protection/>
    </xf>
    <xf numFmtId="4" fontId="13" fillId="0" borderId="36" xfId="54" applyNumberFormat="1" applyFont="1" applyFill="1" applyBorder="1" applyAlignment="1" applyProtection="1">
      <alignment horizontal="center" vertical="center"/>
      <protection/>
    </xf>
    <xf numFmtId="4" fontId="13" fillId="0" borderId="15" xfId="54" applyNumberFormat="1" applyFont="1" applyFill="1" applyBorder="1" applyAlignment="1" applyProtection="1">
      <alignment horizontal="center" vertical="center"/>
      <protection/>
    </xf>
    <xf numFmtId="0" fontId="13" fillId="0" borderId="15" xfId="54" applyFont="1" applyFill="1" applyBorder="1" applyAlignment="1" applyProtection="1">
      <alignment horizontal="center" vertical="center" wrapText="1"/>
      <protection/>
    </xf>
    <xf numFmtId="0" fontId="24" fillId="0" borderId="10" xfId="54" applyFont="1" applyFill="1" applyBorder="1" applyAlignment="1" applyProtection="1">
      <alignment horizontal="left" vertical="center"/>
      <protection/>
    </xf>
    <xf numFmtId="4" fontId="24" fillId="0" borderId="11" xfId="54" applyNumberFormat="1" applyFont="1" applyFill="1" applyBorder="1" applyAlignment="1" applyProtection="1">
      <alignment horizontal="center" vertical="center"/>
      <protection/>
    </xf>
    <xf numFmtId="4" fontId="24" fillId="0" borderId="34" xfId="54" applyNumberFormat="1" applyFont="1" applyFill="1" applyBorder="1" applyAlignment="1" applyProtection="1">
      <alignment horizontal="right" vertical="center"/>
      <protection/>
    </xf>
    <xf numFmtId="2" fontId="13" fillId="0" borderId="0" xfId="54" applyNumberFormat="1" applyFill="1" applyProtection="1">
      <alignment/>
      <protection/>
    </xf>
    <xf numFmtId="0" fontId="13" fillId="0" borderId="0" xfId="54" applyFont="1" applyFill="1" applyBorder="1" applyAlignment="1" applyProtection="1">
      <alignment horizontal="left" vertical="center"/>
      <protection/>
    </xf>
    <xf numFmtId="4" fontId="13" fillId="0" borderId="0" xfId="54" applyNumberFormat="1" applyFont="1" applyFill="1" applyBorder="1" applyAlignment="1" applyProtection="1">
      <alignment horizontal="left" vertical="center"/>
      <protection/>
    </xf>
    <xf numFmtId="4" fontId="13" fillId="0" borderId="0" xfId="54" applyNumberFormat="1" applyFill="1" applyProtection="1">
      <alignment/>
      <protection/>
    </xf>
    <xf numFmtId="0" fontId="13" fillId="0" borderId="0" xfId="54" applyFill="1" applyBorder="1" applyAlignment="1" applyProtection="1">
      <alignment horizontal="left" vertical="center"/>
      <protection/>
    </xf>
    <xf numFmtId="0" fontId="13" fillId="0" borderId="0" xfId="55" applyFill="1" applyProtection="1">
      <alignment/>
      <protection/>
    </xf>
    <xf numFmtId="0" fontId="13" fillId="0" borderId="0" xfId="55">
      <alignment/>
      <protection/>
    </xf>
    <xf numFmtId="0" fontId="13" fillId="0" borderId="0" xfId="55" applyFill="1">
      <alignment/>
      <protection/>
    </xf>
    <xf numFmtId="0" fontId="21" fillId="11" borderId="10" xfId="55" applyFont="1" applyFill="1" applyBorder="1" applyAlignment="1" applyProtection="1">
      <alignment horizontal="center" vertical="center"/>
      <protection/>
    </xf>
    <xf numFmtId="0" fontId="21" fillId="11" borderId="10" xfId="55" applyFont="1" applyFill="1" applyBorder="1" applyAlignment="1" applyProtection="1">
      <alignment horizontal="center" vertical="center" wrapText="1"/>
      <protection/>
    </xf>
    <xf numFmtId="0" fontId="21" fillId="11" borderId="11" xfId="55" applyFont="1" applyFill="1" applyBorder="1" applyAlignment="1" applyProtection="1">
      <alignment horizontal="center" vertical="center"/>
      <protection/>
    </xf>
    <xf numFmtId="0" fontId="21" fillId="11" borderId="11" xfId="55" applyFont="1" applyFill="1" applyBorder="1" applyAlignment="1" applyProtection="1">
      <alignment horizontal="center" vertical="center" wrapText="1"/>
      <protection/>
    </xf>
    <xf numFmtId="0" fontId="21" fillId="11" borderId="34" xfId="55" applyFont="1" applyFill="1" applyBorder="1" applyAlignment="1" applyProtection="1">
      <alignment horizontal="center" vertical="center" wrapText="1"/>
      <protection/>
    </xf>
    <xf numFmtId="0" fontId="13" fillId="0" borderId="14" xfId="55" applyFill="1" applyBorder="1" applyAlignment="1" applyProtection="1">
      <alignment horizontal="center" vertical="center"/>
      <protection/>
    </xf>
    <xf numFmtId="0" fontId="13" fillId="0" borderId="15" xfId="55" applyFont="1" applyFill="1" applyBorder="1" applyAlignment="1" applyProtection="1">
      <alignment horizontal="left" vertical="center" wrapText="1"/>
      <protection/>
    </xf>
    <xf numFmtId="0" fontId="13" fillId="0" borderId="15" xfId="55" applyFill="1" applyBorder="1" applyAlignment="1" applyProtection="1">
      <alignment horizontal="center" vertical="center" wrapText="1"/>
      <protection/>
    </xf>
    <xf numFmtId="4" fontId="13" fillId="0" borderId="15" xfId="55" applyNumberFormat="1" applyFill="1" applyBorder="1" applyAlignment="1" applyProtection="1">
      <alignment horizontal="center" vertical="center"/>
      <protection/>
    </xf>
    <xf numFmtId="4" fontId="13" fillId="0" borderId="32" xfId="55" applyNumberFormat="1" applyFill="1" applyBorder="1" applyAlignment="1" applyProtection="1">
      <alignment horizontal="right" vertical="center"/>
      <protection/>
    </xf>
    <xf numFmtId="4" fontId="13" fillId="0" borderId="15" xfId="55" applyNumberFormat="1" applyFont="1" applyFill="1" applyBorder="1" applyAlignment="1" applyProtection="1">
      <alignment horizontal="center" vertical="center"/>
      <protection/>
    </xf>
    <xf numFmtId="4" fontId="13" fillId="0" borderId="15" xfId="55" applyNumberFormat="1" applyFont="1" applyFill="1" applyBorder="1" applyAlignment="1" applyProtection="1">
      <alignment horizontal="center" vertical="center"/>
      <protection/>
    </xf>
    <xf numFmtId="0" fontId="13" fillId="0" borderId="15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left" vertical="center"/>
      <protection/>
    </xf>
    <xf numFmtId="4" fontId="24" fillId="0" borderId="11" xfId="55" applyNumberFormat="1" applyFont="1" applyFill="1" applyBorder="1" applyAlignment="1" applyProtection="1">
      <alignment horizontal="center" vertical="center"/>
      <protection/>
    </xf>
    <xf numFmtId="4" fontId="24" fillId="0" borderId="34" xfId="55" applyNumberFormat="1" applyFont="1" applyFill="1" applyBorder="1" applyAlignment="1" applyProtection="1">
      <alignment horizontal="right" vertical="center"/>
      <protection/>
    </xf>
    <xf numFmtId="2" fontId="13" fillId="0" borderId="0" xfId="55" applyNumberFormat="1" applyFill="1" applyProtection="1">
      <alignment/>
      <protection/>
    </xf>
    <xf numFmtId="0" fontId="13" fillId="0" borderId="0" xfId="55" applyFont="1" applyFill="1" applyBorder="1" applyAlignment="1" applyProtection="1">
      <alignment horizontal="left" vertical="center"/>
      <protection/>
    </xf>
    <xf numFmtId="0" fontId="13" fillId="0" borderId="0" xfId="55" applyFill="1" applyBorder="1" applyAlignment="1" applyProtection="1">
      <alignment horizontal="left" vertical="center"/>
      <protection/>
    </xf>
    <xf numFmtId="0" fontId="13" fillId="0" borderId="0" xfId="56" applyFill="1" applyProtection="1">
      <alignment/>
      <protection/>
    </xf>
    <xf numFmtId="2" fontId="13" fillId="0" borderId="0" xfId="56" applyNumberFormat="1">
      <alignment/>
      <protection/>
    </xf>
    <xf numFmtId="0" fontId="13" fillId="0" borderId="0" xfId="56">
      <alignment/>
      <protection/>
    </xf>
    <xf numFmtId="0" fontId="13" fillId="0" borderId="0" xfId="56" applyFill="1">
      <alignment/>
      <protection/>
    </xf>
    <xf numFmtId="0" fontId="21" fillId="11" borderId="10" xfId="56" applyFont="1" applyFill="1" applyBorder="1" applyAlignment="1" applyProtection="1">
      <alignment horizontal="center" vertical="center" wrapText="1"/>
      <protection/>
    </xf>
    <xf numFmtId="0" fontId="21" fillId="11" borderId="11" xfId="56" applyFont="1" applyFill="1" applyBorder="1" applyAlignment="1" applyProtection="1">
      <alignment horizontal="center" vertical="center"/>
      <protection/>
    </xf>
    <xf numFmtId="0" fontId="21" fillId="11" borderId="11" xfId="56" applyFont="1" applyFill="1" applyBorder="1" applyAlignment="1" applyProtection="1">
      <alignment horizontal="center" vertical="center" wrapText="1"/>
      <protection/>
    </xf>
    <xf numFmtId="0" fontId="21" fillId="11" borderId="12" xfId="56" applyFont="1" applyFill="1" applyBorder="1" applyAlignment="1" applyProtection="1">
      <alignment horizontal="center" vertical="center" wrapText="1"/>
      <protection/>
    </xf>
    <xf numFmtId="2" fontId="13" fillId="0" borderId="13" xfId="56" applyNumberFormat="1" applyFill="1" applyBorder="1">
      <alignment/>
      <protection/>
    </xf>
    <xf numFmtId="0" fontId="13" fillId="0" borderId="0" xfId="56" applyFill="1" applyBorder="1">
      <alignment/>
      <protection/>
    </xf>
    <xf numFmtId="0" fontId="13" fillId="0" borderId="14" xfId="56" applyFill="1" applyBorder="1" applyAlignment="1" applyProtection="1">
      <alignment horizontal="center" vertical="center"/>
      <protection/>
    </xf>
    <xf numFmtId="0" fontId="13" fillId="0" borderId="15" xfId="56" applyFont="1" applyFill="1" applyBorder="1" applyAlignment="1" applyProtection="1">
      <alignment horizontal="left" vertical="center" wrapText="1"/>
      <protection/>
    </xf>
    <xf numFmtId="0" fontId="22" fillId="0" borderId="15" xfId="56" applyFont="1" applyFill="1" applyBorder="1" applyAlignment="1" applyProtection="1">
      <alignment horizontal="left" vertical="center" wrapText="1"/>
      <protection/>
    </xf>
    <xf numFmtId="0" fontId="13" fillId="0" borderId="15" xfId="56" applyFill="1" applyBorder="1" applyAlignment="1" applyProtection="1">
      <alignment horizontal="center" vertical="center" wrapText="1"/>
      <protection/>
    </xf>
    <xf numFmtId="4" fontId="13" fillId="0" borderId="15" xfId="56" applyNumberFormat="1" applyFill="1" applyBorder="1" applyAlignment="1" applyProtection="1">
      <alignment horizontal="center" vertical="center"/>
      <protection/>
    </xf>
    <xf numFmtId="4" fontId="13" fillId="0" borderId="16" xfId="56" applyNumberFormat="1" applyFill="1" applyBorder="1" applyAlignment="1" applyProtection="1">
      <alignment horizontal="right" vertical="center"/>
      <protection/>
    </xf>
    <xf numFmtId="4" fontId="13" fillId="0" borderId="15" xfId="56" applyNumberFormat="1" applyFont="1" applyFill="1" applyBorder="1" applyAlignment="1" applyProtection="1">
      <alignment horizontal="center" vertical="center"/>
      <protection/>
    </xf>
    <xf numFmtId="4" fontId="13" fillId="0" borderId="15" xfId="56" applyNumberFormat="1" applyFont="1" applyFill="1" applyBorder="1" applyAlignment="1" applyProtection="1">
      <alignment horizontal="center" vertical="center"/>
      <protection/>
    </xf>
    <xf numFmtId="0" fontId="13" fillId="0" borderId="0" xfId="56" applyBorder="1">
      <alignment/>
      <protection/>
    </xf>
    <xf numFmtId="0" fontId="13" fillId="0" borderId="15" xfId="56" applyFont="1" applyFill="1" applyBorder="1" applyAlignment="1" applyProtection="1">
      <alignment horizontal="center" vertical="center" wrapText="1"/>
      <protection/>
    </xf>
    <xf numFmtId="4" fontId="13" fillId="0" borderId="15" xfId="56" applyNumberFormat="1" applyFill="1" applyBorder="1" applyAlignment="1" applyProtection="1">
      <alignment horizontal="right" vertical="center"/>
      <protection/>
    </xf>
    <xf numFmtId="2" fontId="13" fillId="0" borderId="0" xfId="56" applyNumberFormat="1" applyBorder="1">
      <alignment/>
      <protection/>
    </xf>
    <xf numFmtId="0" fontId="26" fillId="0" borderId="15" xfId="56" applyFont="1" applyFill="1" applyBorder="1" applyAlignment="1" applyProtection="1">
      <alignment horizontal="center" vertical="center"/>
      <protection/>
    </xf>
    <xf numFmtId="0" fontId="24" fillId="0" borderId="23" xfId="56" applyFont="1" applyFill="1" applyBorder="1" applyAlignment="1" applyProtection="1">
      <alignment horizontal="left" vertical="center"/>
      <protection/>
    </xf>
    <xf numFmtId="0" fontId="24" fillId="0" borderId="10" xfId="56" applyFont="1" applyFill="1" applyBorder="1" applyAlignment="1" applyProtection="1">
      <alignment horizontal="left" vertical="center"/>
      <protection/>
    </xf>
    <xf numFmtId="4" fontId="24" fillId="0" borderId="11" xfId="56" applyNumberFormat="1" applyFont="1" applyFill="1" applyBorder="1" applyAlignment="1" applyProtection="1">
      <alignment horizontal="center" vertical="center"/>
      <protection/>
    </xf>
    <xf numFmtId="4" fontId="24" fillId="0" borderId="11" xfId="56" applyNumberFormat="1" applyFont="1" applyFill="1" applyBorder="1" applyAlignment="1" applyProtection="1">
      <alignment horizontal="right" vertical="center"/>
      <protection/>
    </xf>
    <xf numFmtId="2" fontId="13" fillId="0" borderId="0" xfId="56" applyNumberFormat="1" applyFill="1" applyProtection="1">
      <alignment/>
      <protection/>
    </xf>
    <xf numFmtId="0" fontId="13" fillId="0" borderId="0" xfId="56" applyFont="1" applyFill="1" applyBorder="1" applyAlignment="1" applyProtection="1">
      <alignment horizontal="left" vertical="center"/>
      <protection/>
    </xf>
    <xf numFmtId="0" fontId="13" fillId="0" borderId="0" xfId="56" applyFont="1" applyFill="1" applyAlignment="1" applyProtection="1">
      <alignment horizontal="left"/>
      <protection/>
    </xf>
    <xf numFmtId="0" fontId="13" fillId="0" borderId="0" xfId="60" applyFill="1" applyProtection="1">
      <alignment/>
      <protection/>
    </xf>
    <xf numFmtId="2" fontId="13" fillId="0" borderId="0" xfId="60" applyNumberFormat="1">
      <alignment/>
      <protection/>
    </xf>
    <xf numFmtId="0" fontId="13" fillId="0" borderId="0" xfId="60">
      <alignment/>
      <protection/>
    </xf>
    <xf numFmtId="0" fontId="13" fillId="0" borderId="0" xfId="60" applyFill="1">
      <alignment/>
      <protection/>
    </xf>
    <xf numFmtId="0" fontId="21" fillId="11" borderId="10" xfId="60" applyFont="1" applyFill="1" applyBorder="1" applyAlignment="1" applyProtection="1">
      <alignment horizontal="center" vertical="center"/>
      <protection/>
    </xf>
    <xf numFmtId="0" fontId="21" fillId="11" borderId="10" xfId="60" applyFont="1" applyFill="1" applyBorder="1" applyAlignment="1" applyProtection="1">
      <alignment horizontal="center" vertical="center" wrapText="1"/>
      <protection/>
    </xf>
    <xf numFmtId="0" fontId="21" fillId="11" borderId="11" xfId="60" applyFont="1" applyFill="1" applyBorder="1" applyAlignment="1" applyProtection="1">
      <alignment horizontal="center" vertical="center"/>
      <protection/>
    </xf>
    <xf numFmtId="0" fontId="21" fillId="11" borderId="11" xfId="60" applyFont="1" applyFill="1" applyBorder="1" applyAlignment="1" applyProtection="1">
      <alignment horizontal="center" vertical="center" wrapText="1"/>
      <protection/>
    </xf>
    <xf numFmtId="0" fontId="21" fillId="11" borderId="12" xfId="60" applyFont="1" applyFill="1" applyBorder="1" applyAlignment="1" applyProtection="1">
      <alignment horizontal="center" vertical="center" wrapText="1"/>
      <protection/>
    </xf>
    <xf numFmtId="2" fontId="13" fillId="0" borderId="13" xfId="60" applyNumberFormat="1" applyBorder="1">
      <alignment/>
      <protection/>
    </xf>
    <xf numFmtId="0" fontId="13" fillId="0" borderId="0" xfId="60" applyFill="1" applyBorder="1">
      <alignment/>
      <protection/>
    </xf>
    <xf numFmtId="0" fontId="13" fillId="0" borderId="14" xfId="60" applyFill="1" applyBorder="1" applyAlignment="1" applyProtection="1">
      <alignment horizontal="center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15" xfId="60" applyFill="1" applyBorder="1" applyAlignment="1" applyProtection="1">
      <alignment horizontal="center" vertical="center" wrapText="1"/>
      <protection/>
    </xf>
    <xf numFmtId="4" fontId="13" fillId="0" borderId="15" xfId="60" applyNumberFormat="1" applyFill="1" applyBorder="1" applyAlignment="1" applyProtection="1">
      <alignment horizontal="center" vertical="center"/>
      <protection/>
    </xf>
    <xf numFmtId="4" fontId="13" fillId="0" borderId="16" xfId="60" applyNumberFormat="1" applyFill="1" applyBorder="1" applyAlignment="1" applyProtection="1">
      <alignment horizontal="right" vertical="center"/>
      <protection/>
    </xf>
    <xf numFmtId="2" fontId="13" fillId="0" borderId="13" xfId="60" applyNumberFormat="1" applyFill="1" applyBorder="1">
      <alignment/>
      <protection/>
    </xf>
    <xf numFmtId="0" fontId="22" fillId="0" borderId="15" xfId="60" applyFont="1" applyFill="1" applyBorder="1" applyAlignment="1" applyProtection="1">
      <alignment horizontal="left" vertical="center" wrapText="1"/>
      <protection/>
    </xf>
    <xf numFmtId="4" fontId="13" fillId="0" borderId="15" xfId="60" applyNumberFormat="1" applyFont="1" applyFill="1" applyBorder="1" applyAlignment="1" applyProtection="1">
      <alignment horizontal="center" vertical="center"/>
      <protection/>
    </xf>
    <xf numFmtId="4" fontId="13" fillId="0" borderId="15" xfId="60" applyNumberFormat="1" applyFont="1" applyFill="1" applyBorder="1" applyAlignment="1" applyProtection="1">
      <alignment horizontal="center" vertical="center"/>
      <protection/>
    </xf>
    <xf numFmtId="0" fontId="22" fillId="0" borderId="15" xfId="60" applyFont="1" applyFill="1" applyBorder="1" applyAlignment="1" applyProtection="1">
      <alignment horizontal="center" vertical="center" wrapText="1"/>
      <protection/>
    </xf>
    <xf numFmtId="4" fontId="13" fillId="0" borderId="16" xfId="60" applyNumberFormat="1" applyFill="1" applyBorder="1" applyAlignment="1" applyProtection="1">
      <alignment horizontal="center" vertical="center"/>
      <protection/>
    </xf>
    <xf numFmtId="0" fontId="13" fillId="0" borderId="17" xfId="60" applyFont="1" applyFill="1" applyBorder="1" applyAlignment="1" applyProtection="1">
      <alignment horizontal="left" vertical="center" wrapText="1"/>
      <protection/>
    </xf>
    <xf numFmtId="0" fontId="13" fillId="0" borderId="17" xfId="60" applyFont="1" applyFill="1" applyBorder="1" applyAlignment="1" applyProtection="1">
      <alignment horizontal="center" vertical="center" wrapText="1"/>
      <protection/>
    </xf>
    <xf numFmtId="4" fontId="13" fillId="0" borderId="18" xfId="60" applyNumberFormat="1" applyFill="1" applyBorder="1" applyAlignment="1" applyProtection="1">
      <alignment horizontal="right" vertical="center"/>
      <protection/>
    </xf>
    <xf numFmtId="0" fontId="13" fillId="0" borderId="15" xfId="60" applyFont="1" applyFill="1" applyBorder="1" applyProtection="1">
      <alignment/>
      <protection/>
    </xf>
    <xf numFmtId="0" fontId="13" fillId="0" borderId="15" xfId="60" applyFill="1" applyBorder="1" applyAlignment="1" applyProtection="1">
      <alignment horizontal="center"/>
      <protection/>
    </xf>
    <xf numFmtId="4" fontId="13" fillId="0" borderId="16" xfId="60" applyNumberFormat="1" applyFill="1" applyBorder="1" applyAlignment="1" applyProtection="1">
      <alignment horizontal="right"/>
      <protection/>
    </xf>
    <xf numFmtId="0" fontId="13" fillId="0" borderId="0" xfId="60" applyBorder="1">
      <alignment/>
      <protection/>
    </xf>
    <xf numFmtId="0" fontId="13" fillId="0" borderId="15" xfId="60" applyFill="1" applyBorder="1" applyAlignment="1" applyProtection="1">
      <alignment horizontal="center" vertical="center"/>
      <protection/>
    </xf>
    <xf numFmtId="0" fontId="13" fillId="0" borderId="15" xfId="60" applyFont="1" applyFill="1" applyBorder="1" applyAlignment="1" applyProtection="1">
      <alignment vertical="center" wrapText="1"/>
      <protection/>
    </xf>
    <xf numFmtId="0" fontId="13" fillId="0" borderId="15" xfId="60" applyFont="1" applyFill="1" applyBorder="1" applyAlignment="1" applyProtection="1">
      <alignment horizontal="center" vertical="center" wrapText="1"/>
      <protection/>
    </xf>
    <xf numFmtId="4" fontId="13" fillId="0" borderId="16" xfId="60" applyNumberFormat="1" applyFill="1" applyBorder="1" applyAlignment="1" applyProtection="1">
      <alignment vertical="center"/>
      <protection/>
    </xf>
    <xf numFmtId="0" fontId="13" fillId="0" borderId="15" xfId="60" applyFont="1" applyFill="1" applyBorder="1" applyAlignment="1" applyProtection="1">
      <alignment horizontal="center" vertical="center"/>
      <protection/>
    </xf>
    <xf numFmtId="0" fontId="13" fillId="0" borderId="17" xfId="60" applyFont="1" applyFill="1" applyBorder="1" applyProtection="1">
      <alignment/>
      <protection/>
    </xf>
    <xf numFmtId="0" fontId="13" fillId="0" borderId="17" xfId="60" applyFill="1" applyBorder="1" applyAlignment="1" applyProtection="1">
      <alignment horizontal="center"/>
      <protection/>
    </xf>
    <xf numFmtId="4" fontId="13" fillId="0" borderId="18" xfId="60" applyNumberFormat="1" applyFill="1" applyBorder="1" applyAlignment="1" applyProtection="1">
      <alignment horizontal="right"/>
      <protection/>
    </xf>
    <xf numFmtId="0" fontId="13" fillId="0" borderId="20" xfId="60" applyFont="1" applyFill="1" applyBorder="1" applyAlignment="1" applyProtection="1">
      <alignment vertical="center" wrapText="1"/>
      <protection/>
    </xf>
    <xf numFmtId="4" fontId="13" fillId="0" borderId="19" xfId="60" applyNumberFormat="1" applyFill="1" applyBorder="1" applyAlignment="1" applyProtection="1">
      <alignment horizontal="center" vertical="center"/>
      <protection/>
    </xf>
    <xf numFmtId="4" fontId="13" fillId="0" borderId="20" xfId="60" applyNumberFormat="1" applyFill="1" applyBorder="1" applyAlignment="1" applyProtection="1">
      <alignment horizontal="center" vertical="center"/>
      <protection/>
    </xf>
    <xf numFmtId="0" fontId="24" fillId="0" borderId="21" xfId="60" applyFont="1" applyFill="1" applyBorder="1" applyAlignment="1" applyProtection="1">
      <alignment horizontal="left" vertical="center"/>
      <protection/>
    </xf>
    <xf numFmtId="0" fontId="24" fillId="0" borderId="15" xfId="60" applyFont="1" applyFill="1" applyBorder="1" applyAlignment="1" applyProtection="1">
      <alignment horizontal="left" vertical="center"/>
      <protection/>
    </xf>
    <xf numFmtId="4" fontId="24" fillId="0" borderId="15" xfId="60" applyNumberFormat="1" applyFont="1" applyFill="1" applyBorder="1" applyAlignment="1" applyProtection="1">
      <alignment horizontal="center" vertical="center"/>
      <protection/>
    </xf>
    <xf numFmtId="4" fontId="24" fillId="0" borderId="16" xfId="60" applyNumberFormat="1" applyFont="1" applyFill="1" applyBorder="1" applyAlignment="1" applyProtection="1">
      <alignment horizontal="right" vertical="center"/>
      <protection/>
    </xf>
    <xf numFmtId="2" fontId="13" fillId="0" borderId="0" xfId="60" applyNumberFormat="1" applyFill="1" applyProtection="1">
      <alignment/>
      <protection/>
    </xf>
    <xf numFmtId="0" fontId="13" fillId="0" borderId="0" xfId="60" applyFill="1" applyBorder="1" applyProtection="1">
      <alignment/>
      <protection/>
    </xf>
    <xf numFmtId="0" fontId="13" fillId="0" borderId="0" xfId="60" applyFill="1" applyBorder="1" applyAlignment="1" applyProtection="1">
      <alignment horizontal="center"/>
      <protection/>
    </xf>
    <xf numFmtId="4" fontId="13" fillId="0" borderId="0" xfId="60" applyNumberFormat="1" applyFill="1" applyBorder="1" applyProtection="1">
      <alignment/>
      <protection/>
    </xf>
    <xf numFmtId="0" fontId="13" fillId="0" borderId="0" xfId="60" applyFill="1" applyBorder="1" applyAlignment="1" applyProtection="1">
      <alignment horizontal="left" vertical="center"/>
      <protection/>
    </xf>
    <xf numFmtId="0" fontId="13" fillId="0" borderId="0" xfId="60" applyFill="1" applyBorder="1" applyAlignment="1" applyProtection="1">
      <alignment horizontal="center" vertical="center"/>
      <protection/>
    </xf>
    <xf numFmtId="0" fontId="13" fillId="0" borderId="0" xfId="60" applyFont="1" applyFill="1" applyBorder="1" applyAlignment="1" applyProtection="1">
      <alignment horizontal="left" vertical="center"/>
      <protection/>
    </xf>
    <xf numFmtId="0" fontId="13" fillId="0" borderId="0" xfId="60" applyFont="1" applyFill="1" applyBorder="1" applyAlignment="1" applyProtection="1">
      <alignment horizontal="center" vertical="center"/>
      <protection/>
    </xf>
    <xf numFmtId="4" fontId="13" fillId="0" borderId="0" xfId="60" applyNumberFormat="1" applyFill="1" applyBorder="1" applyAlignment="1" applyProtection="1">
      <alignment horizontal="center"/>
      <protection/>
    </xf>
    <xf numFmtId="0" fontId="13" fillId="0" borderId="0" xfId="58" applyFill="1" applyProtection="1">
      <alignment/>
      <protection/>
    </xf>
    <xf numFmtId="2" fontId="13" fillId="0" borderId="0" xfId="58" applyNumberFormat="1">
      <alignment/>
      <protection/>
    </xf>
    <xf numFmtId="0" fontId="13" fillId="0" borderId="0" xfId="58">
      <alignment/>
      <protection/>
    </xf>
    <xf numFmtId="0" fontId="13" fillId="0" borderId="0" xfId="58" applyFill="1">
      <alignment/>
      <protection/>
    </xf>
    <xf numFmtId="0" fontId="21" fillId="11" borderId="10" xfId="58" applyFont="1" applyFill="1" applyBorder="1" applyAlignment="1" applyProtection="1">
      <alignment horizontal="center" vertical="center"/>
      <protection/>
    </xf>
    <xf numFmtId="0" fontId="21" fillId="11" borderId="10" xfId="58" applyFont="1" applyFill="1" applyBorder="1" applyAlignment="1" applyProtection="1">
      <alignment horizontal="center" vertical="center" wrapText="1"/>
      <protection/>
    </xf>
    <xf numFmtId="0" fontId="21" fillId="11" borderId="11" xfId="58" applyFont="1" applyFill="1" applyBorder="1" applyAlignment="1" applyProtection="1">
      <alignment horizontal="center" vertical="center"/>
      <protection/>
    </xf>
    <xf numFmtId="0" fontId="21" fillId="11" borderId="11" xfId="58" applyFont="1" applyFill="1" applyBorder="1" applyAlignment="1" applyProtection="1">
      <alignment horizontal="center" vertical="center" wrapText="1"/>
      <protection/>
    </xf>
    <xf numFmtId="0" fontId="21" fillId="11" borderId="12" xfId="58" applyFont="1" applyFill="1" applyBorder="1" applyAlignment="1" applyProtection="1">
      <alignment horizontal="center" vertical="center" wrapText="1"/>
      <protection/>
    </xf>
    <xf numFmtId="2" fontId="13" fillId="0" borderId="13" xfId="58" applyNumberFormat="1" applyBorder="1">
      <alignment/>
      <protection/>
    </xf>
    <xf numFmtId="0" fontId="13" fillId="0" borderId="0" xfId="58" applyFill="1" applyBorder="1">
      <alignment/>
      <protection/>
    </xf>
    <xf numFmtId="0" fontId="13" fillId="0" borderId="14" xfId="58" applyFill="1" applyBorder="1" applyAlignment="1" applyProtection="1">
      <alignment horizontal="center" vertical="center"/>
      <protection/>
    </xf>
    <xf numFmtId="0" fontId="13" fillId="0" borderId="15" xfId="58" applyFont="1" applyFill="1" applyBorder="1" applyAlignment="1" applyProtection="1">
      <alignment horizontal="left" vertical="center" wrapText="1"/>
      <protection/>
    </xf>
    <xf numFmtId="0" fontId="13" fillId="0" borderId="15" xfId="58" applyFill="1" applyBorder="1" applyAlignment="1" applyProtection="1">
      <alignment horizontal="center" vertical="center" wrapText="1"/>
      <protection/>
    </xf>
    <xf numFmtId="4" fontId="13" fillId="0" borderId="15" xfId="58" applyNumberFormat="1" applyFill="1" applyBorder="1" applyAlignment="1" applyProtection="1">
      <alignment horizontal="center" vertical="center"/>
      <protection/>
    </xf>
    <xf numFmtId="4" fontId="13" fillId="0" borderId="16" xfId="58" applyNumberFormat="1" applyFill="1" applyBorder="1" applyAlignment="1" applyProtection="1">
      <alignment horizontal="right" vertical="center"/>
      <protection/>
    </xf>
    <xf numFmtId="2" fontId="13" fillId="0" borderId="13" xfId="58" applyNumberFormat="1" applyFill="1" applyBorder="1">
      <alignment/>
      <protection/>
    </xf>
    <xf numFmtId="0" fontId="22" fillId="0" borderId="15" xfId="58" applyFont="1" applyFill="1" applyBorder="1" applyAlignment="1" applyProtection="1">
      <alignment horizontal="left" vertical="center" wrapText="1"/>
      <protection/>
    </xf>
    <xf numFmtId="4" fontId="13" fillId="0" borderId="15" xfId="58" applyNumberFormat="1" applyFont="1" applyFill="1" applyBorder="1" applyAlignment="1" applyProtection="1">
      <alignment horizontal="center" vertical="center"/>
      <protection/>
    </xf>
    <xf numFmtId="4" fontId="13" fillId="0" borderId="15" xfId="58" applyNumberFormat="1" applyFont="1" applyFill="1" applyBorder="1" applyAlignment="1" applyProtection="1">
      <alignment horizontal="center" vertical="center"/>
      <protection/>
    </xf>
    <xf numFmtId="0" fontId="22" fillId="0" borderId="15" xfId="58" applyFont="1" applyFill="1" applyBorder="1" applyAlignment="1" applyProtection="1">
      <alignment horizontal="center" vertical="center" wrapText="1"/>
      <protection/>
    </xf>
    <xf numFmtId="4" fontId="13" fillId="0" borderId="16" xfId="58" applyNumberForma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left" vertical="center" wrapText="1"/>
      <protection/>
    </xf>
    <xf numFmtId="0" fontId="13" fillId="0" borderId="17" xfId="58" applyFont="1" applyFill="1" applyBorder="1" applyAlignment="1" applyProtection="1">
      <alignment horizontal="center" vertical="center" wrapText="1"/>
      <protection/>
    </xf>
    <xf numFmtId="4" fontId="13" fillId="0" borderId="18" xfId="58" applyNumberFormat="1" applyFill="1" applyBorder="1" applyAlignment="1" applyProtection="1">
      <alignment horizontal="right" vertical="center"/>
      <protection/>
    </xf>
    <xf numFmtId="0" fontId="13" fillId="0" borderId="15" xfId="58" applyFont="1" applyFill="1" applyBorder="1" applyProtection="1">
      <alignment/>
      <protection/>
    </xf>
    <xf numFmtId="0" fontId="13" fillId="0" borderId="15" xfId="58" applyFill="1" applyBorder="1" applyAlignment="1" applyProtection="1">
      <alignment horizontal="center"/>
      <protection/>
    </xf>
    <xf numFmtId="4" fontId="13" fillId="0" borderId="16" xfId="58" applyNumberFormat="1" applyFill="1" applyBorder="1" applyAlignment="1" applyProtection="1">
      <alignment horizontal="right"/>
      <protection/>
    </xf>
    <xf numFmtId="0" fontId="13" fillId="0" borderId="0" xfId="58" applyBorder="1">
      <alignment/>
      <protection/>
    </xf>
    <xf numFmtId="0" fontId="13" fillId="0" borderId="15" xfId="58" applyFill="1" applyBorder="1" applyAlignment="1" applyProtection="1">
      <alignment horizontal="center" vertical="center"/>
      <protection/>
    </xf>
    <xf numFmtId="0" fontId="13" fillId="0" borderId="15" xfId="58" applyFont="1" applyFill="1" applyBorder="1" applyAlignment="1" applyProtection="1">
      <alignment vertical="center" wrapText="1"/>
      <protection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4" fontId="13" fillId="0" borderId="16" xfId="58" applyNumberFormat="1" applyFill="1" applyBorder="1" applyAlignment="1" applyProtection="1">
      <alignment vertical="center"/>
      <protection/>
    </xf>
    <xf numFmtId="0" fontId="13" fillId="0" borderId="15" xfId="58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Protection="1">
      <alignment/>
      <protection/>
    </xf>
    <xf numFmtId="0" fontId="13" fillId="0" borderId="17" xfId="58" applyFill="1" applyBorder="1" applyAlignment="1" applyProtection="1">
      <alignment horizontal="center"/>
      <protection/>
    </xf>
    <xf numFmtId="4" fontId="13" fillId="0" borderId="18" xfId="58" applyNumberFormat="1" applyFill="1" applyBorder="1" applyAlignment="1" applyProtection="1">
      <alignment horizontal="right"/>
      <protection/>
    </xf>
    <xf numFmtId="0" fontId="13" fillId="0" borderId="20" xfId="58" applyFont="1" applyFill="1" applyBorder="1" applyAlignment="1" applyProtection="1">
      <alignment vertical="center" wrapText="1"/>
      <protection/>
    </xf>
    <xf numFmtId="0" fontId="24" fillId="0" borderId="21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4" fontId="24" fillId="0" borderId="15" xfId="58" applyNumberFormat="1" applyFont="1" applyFill="1" applyBorder="1" applyAlignment="1" applyProtection="1">
      <alignment horizontal="center" vertical="center"/>
      <protection/>
    </xf>
    <xf numFmtId="4" fontId="24" fillId="0" borderId="16" xfId="58" applyNumberFormat="1" applyFont="1" applyFill="1" applyBorder="1" applyAlignment="1" applyProtection="1">
      <alignment horizontal="right" vertical="center"/>
      <protection/>
    </xf>
    <xf numFmtId="2" fontId="13" fillId="0" borderId="0" xfId="58" applyNumberFormat="1" applyFill="1" applyProtection="1">
      <alignment/>
      <protection/>
    </xf>
    <xf numFmtId="0" fontId="13" fillId="0" borderId="0" xfId="58" applyFill="1" applyBorder="1" applyProtection="1">
      <alignment/>
      <protection/>
    </xf>
    <xf numFmtId="0" fontId="13" fillId="0" borderId="0" xfId="58" applyFill="1" applyBorder="1" applyAlignment="1" applyProtection="1">
      <alignment horizontal="center"/>
      <protection/>
    </xf>
    <xf numFmtId="4" fontId="13" fillId="0" borderId="0" xfId="58" applyNumberFormat="1" applyFill="1" applyBorder="1" applyProtection="1">
      <alignment/>
      <protection/>
    </xf>
    <xf numFmtId="0" fontId="13" fillId="0" borderId="0" xfId="58" applyFill="1" applyBorder="1" applyAlignment="1" applyProtection="1">
      <alignment horizontal="left" vertical="center"/>
      <protection/>
    </xf>
    <xf numFmtId="0" fontId="13" fillId="0" borderId="0" xfId="58" applyFill="1" applyBorder="1" applyAlignment="1" applyProtection="1">
      <alignment horizontal="center" vertical="center"/>
      <protection/>
    </xf>
    <xf numFmtId="0" fontId="13" fillId="0" borderId="0" xfId="58" applyFont="1" applyFill="1" applyBorder="1" applyAlignment="1" applyProtection="1">
      <alignment horizontal="left" vertical="center"/>
      <protection/>
    </xf>
    <xf numFmtId="0" fontId="13" fillId="0" borderId="0" xfId="58" applyFont="1" applyFill="1" applyBorder="1" applyAlignment="1" applyProtection="1">
      <alignment horizontal="center" vertical="center"/>
      <protection/>
    </xf>
    <xf numFmtId="4" fontId="13" fillId="0" borderId="0" xfId="58" applyNumberFormat="1" applyFill="1" applyBorder="1" applyAlignment="1" applyProtection="1">
      <alignment horizontal="center"/>
      <protection/>
    </xf>
    <xf numFmtId="0" fontId="13" fillId="0" borderId="0" xfId="65" applyFill="1" applyProtection="1">
      <alignment/>
      <protection/>
    </xf>
    <xf numFmtId="2" fontId="13" fillId="0" borderId="0" xfId="65" applyNumberFormat="1">
      <alignment/>
      <protection/>
    </xf>
    <xf numFmtId="0" fontId="13" fillId="0" borderId="0" xfId="65">
      <alignment/>
      <protection/>
    </xf>
    <xf numFmtId="0" fontId="13" fillId="0" borderId="0" xfId="65" applyFill="1">
      <alignment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21" fillId="11" borderId="10" xfId="65" applyFont="1" applyFill="1" applyBorder="1" applyAlignment="1" applyProtection="1">
      <alignment horizontal="center" vertical="center"/>
      <protection/>
    </xf>
    <xf numFmtId="0" fontId="21" fillId="11" borderId="10" xfId="65" applyFont="1" applyFill="1" applyBorder="1" applyAlignment="1" applyProtection="1">
      <alignment horizontal="center" vertical="center" wrapText="1"/>
      <protection/>
    </xf>
    <xf numFmtId="0" fontId="21" fillId="11" borderId="11" xfId="65" applyFont="1" applyFill="1" applyBorder="1" applyAlignment="1" applyProtection="1">
      <alignment horizontal="center" vertical="center"/>
      <protection/>
    </xf>
    <xf numFmtId="0" fontId="21" fillId="11" borderId="11" xfId="65" applyFont="1" applyFill="1" applyBorder="1" applyAlignment="1" applyProtection="1">
      <alignment horizontal="center" vertical="center" wrapText="1"/>
      <protection/>
    </xf>
    <xf numFmtId="0" fontId="21" fillId="11" borderId="12" xfId="65" applyFont="1" applyFill="1" applyBorder="1" applyAlignment="1" applyProtection="1">
      <alignment horizontal="center" vertical="center" wrapText="1"/>
      <protection/>
    </xf>
    <xf numFmtId="2" fontId="13" fillId="0" borderId="13" xfId="65" applyNumberFormat="1" applyBorder="1">
      <alignment/>
      <protection/>
    </xf>
    <xf numFmtId="0" fontId="13" fillId="0" borderId="0" xfId="65" applyFill="1" applyBorder="1">
      <alignment/>
      <protection/>
    </xf>
    <xf numFmtId="0" fontId="13" fillId="0" borderId="14" xfId="65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left" vertical="center" wrapText="1"/>
      <protection/>
    </xf>
    <xf numFmtId="0" fontId="13" fillId="0" borderId="15" xfId="65" applyFill="1" applyBorder="1" applyAlignment="1" applyProtection="1">
      <alignment horizontal="center" vertical="center" wrapText="1"/>
      <protection/>
    </xf>
    <xf numFmtId="4" fontId="13" fillId="0" borderId="15" xfId="65" applyNumberFormat="1" applyFill="1" applyBorder="1" applyAlignment="1" applyProtection="1">
      <alignment horizontal="center" vertical="center"/>
      <protection/>
    </xf>
    <xf numFmtId="4" fontId="13" fillId="0" borderId="16" xfId="65" applyNumberFormat="1" applyFill="1" applyBorder="1" applyAlignment="1" applyProtection="1">
      <alignment horizontal="right" vertical="center"/>
      <protection/>
    </xf>
    <xf numFmtId="2" fontId="13" fillId="0" borderId="13" xfId="65" applyNumberFormat="1" applyFill="1" applyBorder="1">
      <alignment/>
      <protection/>
    </xf>
    <xf numFmtId="0" fontId="22" fillId="0" borderId="15" xfId="65" applyFont="1" applyFill="1" applyBorder="1" applyAlignment="1" applyProtection="1">
      <alignment horizontal="left" vertical="center" wrapText="1"/>
      <protection/>
    </xf>
    <xf numFmtId="4" fontId="13" fillId="0" borderId="15" xfId="65" applyNumberFormat="1" applyFont="1" applyFill="1" applyBorder="1" applyAlignment="1" applyProtection="1">
      <alignment horizontal="center" vertical="center"/>
      <protection/>
    </xf>
    <xf numFmtId="4" fontId="13" fillId="0" borderId="15" xfId="65" applyNumberFormat="1" applyFont="1" applyFill="1" applyBorder="1" applyAlignment="1" applyProtection="1">
      <alignment horizontal="center" vertical="center"/>
      <protection/>
    </xf>
    <xf numFmtId="0" fontId="22" fillId="0" borderId="15" xfId="65" applyFont="1" applyFill="1" applyBorder="1" applyAlignment="1" applyProtection="1">
      <alignment horizontal="center" vertical="center" wrapText="1"/>
      <protection/>
    </xf>
    <xf numFmtId="0" fontId="13" fillId="0" borderId="17" xfId="65" applyFont="1" applyFill="1" applyBorder="1" applyAlignment="1" applyProtection="1">
      <alignment horizontal="left" vertical="center" wrapText="1"/>
      <protection/>
    </xf>
    <xf numFmtId="0" fontId="13" fillId="0" borderId="17" xfId="65" applyFont="1" applyFill="1" applyBorder="1" applyAlignment="1" applyProtection="1">
      <alignment horizontal="center" vertical="center" wrapText="1"/>
      <protection/>
    </xf>
    <xf numFmtId="4" fontId="13" fillId="0" borderId="18" xfId="65" applyNumberFormat="1" applyFill="1" applyBorder="1" applyAlignment="1" applyProtection="1">
      <alignment horizontal="right" vertical="center"/>
      <protection/>
    </xf>
    <xf numFmtId="0" fontId="13" fillId="0" borderId="20" xfId="65" applyFont="1" applyFill="1" applyBorder="1" applyAlignment="1" applyProtection="1">
      <alignment vertical="center" wrapText="1"/>
      <protection/>
    </xf>
    <xf numFmtId="0" fontId="13" fillId="0" borderId="15" xfId="65" applyFont="1" applyFill="1" applyBorder="1" applyAlignment="1" applyProtection="1">
      <alignment vertical="center" wrapText="1"/>
      <protection/>
    </xf>
    <xf numFmtId="0" fontId="13" fillId="0" borderId="15" xfId="65" applyFont="1" applyFill="1" applyBorder="1" applyAlignment="1" applyProtection="1">
      <alignment horizontal="center" vertical="center" wrapText="1"/>
      <protection/>
    </xf>
    <xf numFmtId="4" fontId="13" fillId="0" borderId="16" xfId="65" applyNumberFormat="1" applyFill="1" applyBorder="1" applyAlignment="1" applyProtection="1">
      <alignment vertical="center"/>
      <protection/>
    </xf>
    <xf numFmtId="0" fontId="13" fillId="0" borderId="17" xfId="65" applyFont="1" applyFill="1" applyBorder="1" applyAlignment="1" applyProtection="1">
      <alignment vertical="center" wrapText="1"/>
      <protection/>
    </xf>
    <xf numFmtId="0" fontId="13" fillId="0" borderId="16" xfId="65" applyFont="1" applyFill="1" applyBorder="1" applyAlignment="1" applyProtection="1">
      <alignment horizontal="center" vertical="center" wrapText="1"/>
      <protection/>
    </xf>
    <xf numFmtId="0" fontId="13" fillId="0" borderId="19" xfId="65" applyFont="1" applyFill="1" applyBorder="1" applyAlignment="1" applyProtection="1">
      <alignment horizontal="center" vertical="center" wrapText="1"/>
      <protection/>
    </xf>
    <xf numFmtId="0" fontId="13" fillId="0" borderId="20" xfId="65" applyFont="1" applyFill="1" applyBorder="1" applyAlignment="1" applyProtection="1">
      <alignment horizontal="center" vertical="center" wrapText="1"/>
      <protection/>
    </xf>
    <xf numFmtId="4" fontId="13" fillId="0" borderId="18" xfId="65" applyNumberFormat="1" applyFill="1" applyBorder="1" applyAlignment="1" applyProtection="1">
      <alignment vertical="center"/>
      <protection/>
    </xf>
    <xf numFmtId="0" fontId="24" fillId="0" borderId="30" xfId="65" applyFont="1" applyFill="1" applyBorder="1" applyAlignment="1" applyProtection="1">
      <alignment horizontal="left" vertical="center"/>
      <protection/>
    </xf>
    <xf numFmtId="4" fontId="24" fillId="0" borderId="27" xfId="65" applyNumberFormat="1" applyFont="1" applyFill="1" applyBorder="1" applyAlignment="1" applyProtection="1">
      <alignment horizontal="center" vertical="center"/>
      <protection/>
    </xf>
    <xf numFmtId="4" fontId="24" fillId="0" borderId="28" xfId="65" applyNumberFormat="1" applyFont="1" applyFill="1" applyBorder="1" applyAlignment="1" applyProtection="1">
      <alignment horizontal="center" vertical="center"/>
      <protection/>
    </xf>
    <xf numFmtId="4" fontId="24" fillId="0" borderId="29" xfId="65" applyNumberFormat="1" applyFont="1" applyFill="1" applyBorder="1" applyAlignment="1" applyProtection="1">
      <alignment horizontal="center" vertical="center"/>
      <protection/>
    </xf>
    <xf numFmtId="4" fontId="24" fillId="0" borderId="31" xfId="65" applyNumberFormat="1" applyFont="1" applyFill="1" applyBorder="1" applyAlignment="1" applyProtection="1">
      <alignment horizontal="right" vertical="center"/>
      <protection/>
    </xf>
    <xf numFmtId="0" fontId="13" fillId="0" borderId="0" xfId="65" applyBorder="1">
      <alignment/>
      <protection/>
    </xf>
    <xf numFmtId="2" fontId="13" fillId="0" borderId="0" xfId="65" applyNumberFormat="1" applyFill="1" applyProtection="1">
      <alignment/>
      <protection/>
    </xf>
    <xf numFmtId="0" fontId="13" fillId="0" borderId="0" xfId="65" applyFill="1" applyBorder="1" applyProtection="1">
      <alignment/>
      <protection/>
    </xf>
    <xf numFmtId="0" fontId="13" fillId="0" borderId="0" xfId="65" applyFill="1" applyBorder="1" applyAlignment="1" applyProtection="1">
      <alignment horizontal="center"/>
      <protection/>
    </xf>
    <xf numFmtId="4" fontId="13" fillId="0" borderId="0" xfId="65" applyNumberFormat="1" applyFill="1" applyBorder="1" applyProtection="1">
      <alignment/>
      <protection/>
    </xf>
    <xf numFmtId="0" fontId="13" fillId="0" borderId="0" xfId="65" applyFill="1" applyBorder="1" applyAlignment="1" applyProtection="1">
      <alignment horizontal="left" vertical="center"/>
      <protection/>
    </xf>
    <xf numFmtId="0" fontId="13" fillId="0" borderId="0" xfId="65" applyFill="1" applyBorder="1" applyAlignment="1" applyProtection="1">
      <alignment horizontal="center" vertical="center"/>
      <protection/>
    </xf>
    <xf numFmtId="0" fontId="13" fillId="0" borderId="0" xfId="65" applyFont="1" applyFill="1" applyBorder="1" applyAlignment="1" applyProtection="1">
      <alignment horizontal="left"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4" fontId="13" fillId="0" borderId="0" xfId="65" applyNumberFormat="1" applyFill="1" applyBorder="1" applyAlignment="1" applyProtection="1">
      <alignment horizontal="center"/>
      <protection/>
    </xf>
    <xf numFmtId="0" fontId="13" fillId="0" borderId="0" xfId="61" applyFill="1" applyProtection="1">
      <alignment/>
      <protection/>
    </xf>
    <xf numFmtId="2" fontId="13" fillId="0" borderId="0" xfId="61" applyNumberFormat="1">
      <alignment/>
      <protection/>
    </xf>
    <xf numFmtId="0" fontId="13" fillId="0" borderId="0" xfId="61">
      <alignment/>
      <protection/>
    </xf>
    <xf numFmtId="0" fontId="13" fillId="0" borderId="0" xfId="61" applyFill="1">
      <alignment/>
      <protection/>
    </xf>
    <xf numFmtId="0" fontId="25" fillId="0" borderId="0" xfId="61" applyFont="1" applyFill="1" applyBorder="1" applyAlignment="1" applyProtection="1">
      <alignment vertical="center"/>
      <protection/>
    </xf>
    <xf numFmtId="0" fontId="21" fillId="11" borderId="10" xfId="61" applyFont="1" applyFill="1" applyBorder="1" applyAlignment="1" applyProtection="1">
      <alignment horizontal="center" vertical="center"/>
      <protection/>
    </xf>
    <xf numFmtId="0" fontId="21" fillId="11" borderId="10" xfId="61" applyFont="1" applyFill="1" applyBorder="1" applyAlignment="1" applyProtection="1">
      <alignment horizontal="center" vertical="center" wrapText="1"/>
      <protection/>
    </xf>
    <xf numFmtId="0" fontId="21" fillId="11" borderId="11" xfId="61" applyFont="1" applyFill="1" applyBorder="1" applyAlignment="1" applyProtection="1">
      <alignment horizontal="center" vertical="center"/>
      <protection/>
    </xf>
    <xf numFmtId="0" fontId="21" fillId="11" borderId="11" xfId="61" applyFont="1" applyFill="1" applyBorder="1" applyAlignment="1" applyProtection="1">
      <alignment horizontal="center" vertical="center" wrapText="1"/>
      <protection/>
    </xf>
    <xf numFmtId="0" fontId="21" fillId="11" borderId="12" xfId="61" applyFont="1" applyFill="1" applyBorder="1" applyAlignment="1" applyProtection="1">
      <alignment horizontal="center" vertical="center" wrapText="1"/>
      <protection/>
    </xf>
    <xf numFmtId="2" fontId="13" fillId="0" borderId="13" xfId="61" applyNumberFormat="1" applyBorder="1">
      <alignment/>
      <protection/>
    </xf>
    <xf numFmtId="0" fontId="13" fillId="0" borderId="0" xfId="61" applyFill="1" applyBorder="1">
      <alignment/>
      <protection/>
    </xf>
    <xf numFmtId="0" fontId="13" fillId="0" borderId="14" xfId="61" applyFill="1" applyBorder="1" applyAlignment="1" applyProtection="1">
      <alignment horizontal="center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15" xfId="61" applyFill="1" applyBorder="1" applyAlignment="1" applyProtection="1">
      <alignment horizontal="center" vertical="center" wrapText="1"/>
      <protection/>
    </xf>
    <xf numFmtId="4" fontId="13" fillId="0" borderId="15" xfId="61" applyNumberFormat="1" applyFill="1" applyBorder="1" applyAlignment="1" applyProtection="1">
      <alignment horizontal="center" vertical="center"/>
      <protection/>
    </xf>
    <xf numFmtId="4" fontId="13" fillId="0" borderId="16" xfId="61" applyNumberFormat="1" applyFill="1" applyBorder="1" applyAlignment="1" applyProtection="1">
      <alignment horizontal="right" vertical="center"/>
      <protection/>
    </xf>
    <xf numFmtId="2" fontId="13" fillId="0" borderId="13" xfId="61" applyNumberFormat="1" applyFill="1" applyBorder="1">
      <alignment/>
      <protection/>
    </xf>
    <xf numFmtId="0" fontId="22" fillId="0" borderId="15" xfId="61" applyFont="1" applyFill="1" applyBorder="1" applyAlignment="1" applyProtection="1">
      <alignment horizontal="left" vertical="center" wrapText="1"/>
      <protection/>
    </xf>
    <xf numFmtId="4" fontId="13" fillId="0" borderId="15" xfId="61" applyNumberFormat="1" applyFont="1" applyFill="1" applyBorder="1" applyAlignment="1" applyProtection="1">
      <alignment horizontal="center" vertical="center"/>
      <protection/>
    </xf>
    <xf numFmtId="4" fontId="13" fillId="0" borderId="15" xfId="61" applyNumberFormat="1" applyFont="1" applyFill="1" applyBorder="1" applyAlignment="1" applyProtection="1">
      <alignment horizontal="center" vertical="center"/>
      <protection/>
    </xf>
    <xf numFmtId="0" fontId="22" fillId="0" borderId="15" xfId="61" applyFont="1" applyFill="1" applyBorder="1" applyAlignment="1" applyProtection="1">
      <alignment horizontal="center" vertical="center" wrapText="1"/>
      <protection/>
    </xf>
    <xf numFmtId="4" fontId="13" fillId="0" borderId="16" xfId="61" applyNumberForma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left" vertical="center" wrapText="1"/>
      <protection/>
    </xf>
    <xf numFmtId="0" fontId="13" fillId="0" borderId="17" xfId="61" applyFont="1" applyFill="1" applyBorder="1" applyAlignment="1" applyProtection="1">
      <alignment horizontal="center" vertical="center" wrapText="1"/>
      <protection/>
    </xf>
    <xf numFmtId="4" fontId="13" fillId="0" borderId="18" xfId="61" applyNumberFormat="1" applyFill="1" applyBorder="1" applyAlignment="1" applyProtection="1">
      <alignment horizontal="right" vertical="center"/>
      <protection/>
    </xf>
    <xf numFmtId="0" fontId="13" fillId="0" borderId="15" xfId="61" applyFont="1" applyFill="1" applyBorder="1" applyProtection="1">
      <alignment/>
      <protection/>
    </xf>
    <xf numFmtId="0" fontId="13" fillId="0" borderId="15" xfId="61" applyFill="1" applyBorder="1" applyAlignment="1" applyProtection="1">
      <alignment horizontal="center"/>
      <protection/>
    </xf>
    <xf numFmtId="4" fontId="13" fillId="0" borderId="16" xfId="61" applyNumberFormat="1" applyFill="1" applyBorder="1" applyAlignment="1" applyProtection="1">
      <alignment horizontal="right"/>
      <protection/>
    </xf>
    <xf numFmtId="0" fontId="13" fillId="0" borderId="0" xfId="61" applyBorder="1">
      <alignment/>
      <protection/>
    </xf>
    <xf numFmtId="0" fontId="13" fillId="0" borderId="15" xfId="61" applyFill="1" applyBorder="1" applyAlignment="1" applyProtection="1">
      <alignment horizontal="center" vertical="center"/>
      <protection/>
    </xf>
    <xf numFmtId="0" fontId="13" fillId="0" borderId="15" xfId="61" applyFont="1" applyFill="1" applyBorder="1" applyAlignment="1" applyProtection="1">
      <alignment vertical="center" wrapText="1"/>
      <protection/>
    </xf>
    <xf numFmtId="0" fontId="13" fillId="0" borderId="15" xfId="61" applyFont="1" applyFill="1" applyBorder="1" applyAlignment="1" applyProtection="1">
      <alignment horizontal="center" vertical="center" wrapText="1"/>
      <protection/>
    </xf>
    <xf numFmtId="0" fontId="13" fillId="0" borderId="15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Protection="1">
      <alignment/>
      <protection/>
    </xf>
    <xf numFmtId="0" fontId="13" fillId="0" borderId="17" xfId="61" applyFill="1" applyBorder="1" applyAlignment="1" applyProtection="1">
      <alignment horizontal="center"/>
      <protection/>
    </xf>
    <xf numFmtId="0" fontId="13" fillId="0" borderId="20" xfId="61" applyFont="1" applyFill="1" applyBorder="1" applyAlignment="1" applyProtection="1">
      <alignment vertical="center" wrapText="1"/>
      <protection/>
    </xf>
    <xf numFmtId="4" fontId="13" fillId="0" borderId="19" xfId="61" applyNumberFormat="1" applyFill="1" applyBorder="1" applyAlignment="1" applyProtection="1">
      <alignment horizontal="center" vertical="center"/>
      <protection/>
    </xf>
    <xf numFmtId="4" fontId="13" fillId="0" borderId="20" xfId="61" applyNumberFormat="1" applyFill="1" applyBorder="1" applyAlignment="1" applyProtection="1">
      <alignment horizontal="center" vertical="center"/>
      <protection/>
    </xf>
    <xf numFmtId="0" fontId="24" fillId="0" borderId="21" xfId="61" applyFont="1" applyFill="1" applyBorder="1" applyAlignment="1" applyProtection="1">
      <alignment horizontal="left" vertical="center"/>
      <protection/>
    </xf>
    <xf numFmtId="0" fontId="24" fillId="0" borderId="15" xfId="61" applyFont="1" applyFill="1" applyBorder="1" applyAlignment="1" applyProtection="1">
      <alignment horizontal="left" vertical="center"/>
      <protection/>
    </xf>
    <xf numFmtId="4" fontId="24" fillId="0" borderId="15" xfId="61" applyNumberFormat="1" applyFont="1" applyFill="1" applyBorder="1" applyAlignment="1" applyProtection="1">
      <alignment horizontal="center" vertical="center"/>
      <protection/>
    </xf>
    <xf numFmtId="4" fontId="24" fillId="0" borderId="16" xfId="61" applyNumberFormat="1" applyFont="1" applyFill="1" applyBorder="1" applyAlignment="1" applyProtection="1">
      <alignment horizontal="right" vertical="center"/>
      <protection/>
    </xf>
    <xf numFmtId="2" fontId="13" fillId="0" borderId="0" xfId="61" applyNumberFormat="1" applyFill="1" applyProtection="1">
      <alignment/>
      <protection/>
    </xf>
    <xf numFmtId="0" fontId="13" fillId="0" borderId="0" xfId="61" applyFill="1" applyBorder="1" applyProtection="1">
      <alignment/>
      <protection/>
    </xf>
    <xf numFmtId="0" fontId="13" fillId="0" borderId="0" xfId="61" applyFill="1" applyBorder="1" applyAlignment="1" applyProtection="1">
      <alignment horizontal="center"/>
      <protection/>
    </xf>
    <xf numFmtId="4" fontId="13" fillId="0" borderId="0" xfId="61" applyNumberFormat="1" applyFill="1" applyBorder="1" applyProtection="1">
      <alignment/>
      <protection/>
    </xf>
    <xf numFmtId="0" fontId="13" fillId="0" borderId="0" xfId="61" applyFill="1" applyBorder="1" applyAlignment="1" applyProtection="1">
      <alignment horizontal="left" vertical="center"/>
      <protection/>
    </xf>
    <xf numFmtId="0" fontId="13" fillId="0" borderId="0" xfId="6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horizontal="left"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4" fontId="13" fillId="0" borderId="0" xfId="61" applyNumberFormat="1" applyFill="1" applyBorder="1" applyAlignment="1" applyProtection="1">
      <alignment horizontal="center"/>
      <protection/>
    </xf>
    <xf numFmtId="0" fontId="13" fillId="0" borderId="0" xfId="66" applyFill="1" applyProtection="1">
      <alignment/>
      <protection/>
    </xf>
    <xf numFmtId="0" fontId="13" fillId="0" borderId="0" xfId="66">
      <alignment/>
      <protection/>
    </xf>
    <xf numFmtId="0" fontId="13" fillId="0" borderId="0" xfId="66" applyNumberFormat="1">
      <alignment/>
      <protection/>
    </xf>
    <xf numFmtId="0" fontId="13" fillId="0" borderId="0" xfId="66" applyFill="1">
      <alignment/>
      <protection/>
    </xf>
    <xf numFmtId="0" fontId="21" fillId="11" borderId="10" xfId="66" applyFont="1" applyFill="1" applyBorder="1" applyAlignment="1" applyProtection="1">
      <alignment horizontal="center" vertical="center"/>
      <protection/>
    </xf>
    <xf numFmtId="0" fontId="21" fillId="11" borderId="10" xfId="66" applyFont="1" applyFill="1" applyBorder="1" applyAlignment="1" applyProtection="1">
      <alignment horizontal="center" vertical="center" wrapText="1"/>
      <protection/>
    </xf>
    <xf numFmtId="0" fontId="21" fillId="11" borderId="11" xfId="66" applyFont="1" applyFill="1" applyBorder="1" applyAlignment="1" applyProtection="1">
      <alignment horizontal="center" vertical="center"/>
      <protection/>
    </xf>
    <xf numFmtId="0" fontId="21" fillId="11" borderId="11" xfId="66" applyFont="1" applyFill="1" applyBorder="1" applyAlignment="1" applyProtection="1">
      <alignment horizontal="center" vertical="center" wrapText="1"/>
      <protection/>
    </xf>
    <xf numFmtId="0" fontId="21" fillId="11" borderId="12" xfId="66" applyFont="1" applyFill="1" applyBorder="1" applyAlignment="1" applyProtection="1">
      <alignment horizontal="center" vertical="center" wrapText="1"/>
      <protection/>
    </xf>
    <xf numFmtId="0" fontId="13" fillId="0" borderId="13" xfId="66" applyNumberFormat="1" applyBorder="1">
      <alignment/>
      <protection/>
    </xf>
    <xf numFmtId="0" fontId="13" fillId="0" borderId="0" xfId="66" applyFill="1" applyBorder="1">
      <alignment/>
      <protection/>
    </xf>
    <xf numFmtId="0" fontId="13" fillId="0" borderId="14" xfId="66" applyFill="1" applyBorder="1" applyAlignment="1" applyProtection="1">
      <alignment horizontal="center" vertical="center"/>
      <protection/>
    </xf>
    <xf numFmtId="0" fontId="13" fillId="0" borderId="15" xfId="66" applyFont="1" applyFill="1" applyBorder="1" applyAlignment="1" applyProtection="1">
      <alignment horizontal="left" vertical="center" wrapText="1"/>
      <protection/>
    </xf>
    <xf numFmtId="0" fontId="13" fillId="0" borderId="15" xfId="66" applyFill="1" applyBorder="1" applyAlignment="1" applyProtection="1">
      <alignment horizontal="center" vertical="center" wrapText="1"/>
      <protection/>
    </xf>
    <xf numFmtId="4" fontId="13" fillId="0" borderId="15" xfId="66" applyNumberFormat="1" applyFill="1" applyBorder="1" applyAlignment="1" applyProtection="1">
      <alignment horizontal="center" vertical="center"/>
      <protection/>
    </xf>
    <xf numFmtId="4" fontId="13" fillId="0" borderId="16" xfId="66" applyNumberFormat="1" applyFill="1" applyBorder="1" applyAlignment="1" applyProtection="1">
      <alignment horizontal="right" vertical="center"/>
      <protection/>
    </xf>
    <xf numFmtId="2" fontId="13" fillId="0" borderId="13" xfId="66" applyNumberFormat="1" applyFill="1" applyBorder="1">
      <alignment/>
      <protection/>
    </xf>
    <xf numFmtId="4" fontId="13" fillId="0" borderId="15" xfId="66" applyNumberFormat="1" applyFont="1" applyFill="1" applyBorder="1" applyAlignment="1" applyProtection="1">
      <alignment horizontal="center" vertical="center"/>
      <protection/>
    </xf>
    <xf numFmtId="4" fontId="13" fillId="0" borderId="15" xfId="66" applyNumberFormat="1" applyFont="1" applyFill="1" applyBorder="1" applyAlignment="1" applyProtection="1">
      <alignment horizontal="center" vertical="center"/>
      <protection/>
    </xf>
    <xf numFmtId="0" fontId="13" fillId="0" borderId="0" xfId="66" applyBorder="1">
      <alignment/>
      <protection/>
    </xf>
    <xf numFmtId="0" fontId="24" fillId="0" borderId="10" xfId="66" applyFont="1" applyFill="1" applyBorder="1" applyAlignment="1" applyProtection="1">
      <alignment horizontal="left" vertical="center"/>
      <protection/>
    </xf>
    <xf numFmtId="4" fontId="24" fillId="0" borderId="11" xfId="66" applyNumberFormat="1" applyFont="1" applyFill="1" applyBorder="1" applyAlignment="1" applyProtection="1">
      <alignment horizontal="center" vertical="center"/>
      <protection/>
    </xf>
    <xf numFmtId="4" fontId="24" fillId="0" borderId="12" xfId="66" applyNumberFormat="1" applyFont="1" applyFill="1" applyBorder="1" applyAlignment="1" applyProtection="1">
      <alignment horizontal="right" vertical="center"/>
      <protection/>
    </xf>
    <xf numFmtId="2" fontId="13" fillId="0" borderId="13" xfId="66" applyNumberFormat="1" applyBorder="1">
      <alignment/>
      <protection/>
    </xf>
    <xf numFmtId="2" fontId="13" fillId="0" borderId="0" xfId="66" applyNumberFormat="1" applyFill="1" applyProtection="1">
      <alignment/>
      <protection/>
    </xf>
    <xf numFmtId="0" fontId="13" fillId="0" borderId="0" xfId="69" applyFill="1" applyProtection="1">
      <alignment/>
      <protection/>
    </xf>
    <xf numFmtId="0" fontId="13" fillId="0" borderId="0" xfId="69">
      <alignment/>
      <protection/>
    </xf>
    <xf numFmtId="0" fontId="13" fillId="0" borderId="0" xfId="69" applyNumberFormat="1">
      <alignment/>
      <protection/>
    </xf>
    <xf numFmtId="0" fontId="13" fillId="0" borderId="0" xfId="69" applyFill="1">
      <alignment/>
      <protection/>
    </xf>
    <xf numFmtId="0" fontId="21" fillId="11" borderId="10" xfId="69" applyFont="1" applyFill="1" applyBorder="1" applyAlignment="1" applyProtection="1">
      <alignment horizontal="center" vertical="center"/>
      <protection/>
    </xf>
    <xf numFmtId="0" fontId="21" fillId="11" borderId="10" xfId="69" applyFont="1" applyFill="1" applyBorder="1" applyAlignment="1" applyProtection="1">
      <alignment horizontal="center" vertical="center" wrapText="1"/>
      <protection/>
    </xf>
    <xf numFmtId="0" fontId="21" fillId="11" borderId="11" xfId="69" applyFont="1" applyFill="1" applyBorder="1" applyAlignment="1" applyProtection="1">
      <alignment horizontal="center" vertical="center"/>
      <protection/>
    </xf>
    <xf numFmtId="0" fontId="21" fillId="11" borderId="11" xfId="69" applyFont="1" applyFill="1" applyBorder="1" applyAlignment="1" applyProtection="1">
      <alignment horizontal="center" vertical="center" wrapText="1"/>
      <protection/>
    </xf>
    <xf numFmtId="0" fontId="21" fillId="11" borderId="12" xfId="69" applyFont="1" applyFill="1" applyBorder="1" applyAlignment="1" applyProtection="1">
      <alignment horizontal="center" vertical="center" wrapText="1"/>
      <protection/>
    </xf>
    <xf numFmtId="0" fontId="13" fillId="0" borderId="13" xfId="69" applyNumberFormat="1" applyBorder="1">
      <alignment/>
      <protection/>
    </xf>
    <xf numFmtId="0" fontId="13" fillId="0" borderId="0" xfId="69" applyFill="1" applyBorder="1">
      <alignment/>
      <protection/>
    </xf>
    <xf numFmtId="0" fontId="13" fillId="0" borderId="14" xfId="69" applyFill="1" applyBorder="1" applyAlignment="1" applyProtection="1">
      <alignment horizontal="center" vertical="center"/>
      <protection/>
    </xf>
    <xf numFmtId="0" fontId="13" fillId="0" borderId="15" xfId="69" applyFont="1" applyFill="1" applyBorder="1" applyAlignment="1" applyProtection="1">
      <alignment horizontal="left" vertical="center" wrapText="1"/>
      <protection/>
    </xf>
    <xf numFmtId="0" fontId="13" fillId="0" borderId="15" xfId="69" applyFill="1" applyBorder="1" applyAlignment="1" applyProtection="1">
      <alignment horizontal="center" vertical="center" wrapText="1"/>
      <protection/>
    </xf>
    <xf numFmtId="4" fontId="13" fillId="0" borderId="15" xfId="69" applyNumberFormat="1" applyFill="1" applyBorder="1" applyAlignment="1" applyProtection="1">
      <alignment horizontal="center" vertical="center"/>
      <protection/>
    </xf>
    <xf numFmtId="4" fontId="13" fillId="0" borderId="16" xfId="69" applyNumberFormat="1" applyFill="1" applyBorder="1" applyAlignment="1" applyProtection="1">
      <alignment horizontal="right" vertical="center"/>
      <protection/>
    </xf>
    <xf numFmtId="0" fontId="13" fillId="0" borderId="13" xfId="69" applyNumberFormat="1" applyFill="1" applyBorder="1">
      <alignment/>
      <protection/>
    </xf>
    <xf numFmtId="4" fontId="13" fillId="0" borderId="15" xfId="69" applyNumberFormat="1" applyFont="1" applyFill="1" applyBorder="1" applyAlignment="1" applyProtection="1">
      <alignment horizontal="center" vertical="center"/>
      <protection/>
    </xf>
    <xf numFmtId="4" fontId="13" fillId="0" borderId="15" xfId="69" applyNumberFormat="1" applyFont="1" applyFill="1" applyBorder="1" applyAlignment="1" applyProtection="1">
      <alignment horizontal="center" vertical="center"/>
      <protection/>
    </xf>
    <xf numFmtId="0" fontId="13" fillId="0" borderId="0" xfId="69" applyBorder="1">
      <alignment/>
      <protection/>
    </xf>
    <xf numFmtId="4" fontId="13" fillId="0" borderId="16" xfId="69" applyNumberFormat="1" applyFill="1" applyBorder="1" applyAlignment="1" applyProtection="1">
      <alignment horizontal="center" vertical="center"/>
      <protection/>
    </xf>
    <xf numFmtId="0" fontId="24" fillId="0" borderId="10" xfId="69" applyFont="1" applyFill="1" applyBorder="1" applyAlignment="1" applyProtection="1">
      <alignment horizontal="left" vertical="center"/>
      <protection/>
    </xf>
    <xf numFmtId="4" fontId="24" fillId="0" borderId="11" xfId="69" applyNumberFormat="1" applyFont="1" applyFill="1" applyBorder="1" applyAlignment="1" applyProtection="1">
      <alignment horizontal="center" vertical="center"/>
      <protection/>
    </xf>
    <xf numFmtId="4" fontId="24" fillId="0" borderId="12" xfId="69" applyNumberFormat="1" applyFont="1" applyFill="1" applyBorder="1" applyAlignment="1" applyProtection="1">
      <alignment horizontal="right" vertical="center"/>
      <protection/>
    </xf>
    <xf numFmtId="2" fontId="13" fillId="0" borderId="0" xfId="69" applyNumberFormat="1" applyFill="1" applyProtection="1">
      <alignment/>
      <protection/>
    </xf>
    <xf numFmtId="0" fontId="13" fillId="0" borderId="0" xfId="70" applyFill="1" applyProtection="1">
      <alignment/>
      <protection/>
    </xf>
    <xf numFmtId="0" fontId="13" fillId="0" borderId="0" xfId="70">
      <alignment/>
      <protection/>
    </xf>
    <xf numFmtId="0" fontId="13" fillId="0" borderId="0" xfId="70" applyNumberFormat="1">
      <alignment/>
      <protection/>
    </xf>
    <xf numFmtId="0" fontId="13" fillId="0" borderId="0" xfId="70" applyFill="1">
      <alignment/>
      <protection/>
    </xf>
    <xf numFmtId="0" fontId="21" fillId="11" borderId="10" xfId="70" applyFont="1" applyFill="1" applyBorder="1" applyAlignment="1" applyProtection="1">
      <alignment horizontal="center" vertical="center"/>
      <protection/>
    </xf>
    <xf numFmtId="0" fontId="21" fillId="11" borderId="10" xfId="70" applyFont="1" applyFill="1" applyBorder="1" applyAlignment="1" applyProtection="1">
      <alignment horizontal="center" vertical="center" wrapText="1"/>
      <protection/>
    </xf>
    <xf numFmtId="0" fontId="21" fillId="11" borderId="11" xfId="70" applyFont="1" applyFill="1" applyBorder="1" applyAlignment="1" applyProtection="1">
      <alignment horizontal="center" vertical="center"/>
      <protection/>
    </xf>
    <xf numFmtId="0" fontId="21" fillId="11" borderId="11" xfId="70" applyFont="1" applyFill="1" applyBorder="1" applyAlignment="1" applyProtection="1">
      <alignment horizontal="center" vertical="center" wrapText="1"/>
      <protection/>
    </xf>
    <xf numFmtId="0" fontId="21" fillId="11" borderId="12" xfId="70" applyFont="1" applyFill="1" applyBorder="1" applyAlignment="1" applyProtection="1">
      <alignment horizontal="center" vertical="center" wrapText="1"/>
      <protection/>
    </xf>
    <xf numFmtId="0" fontId="13" fillId="0" borderId="13" xfId="70" applyNumberFormat="1" applyBorder="1">
      <alignment/>
      <protection/>
    </xf>
    <xf numFmtId="0" fontId="13" fillId="0" borderId="0" xfId="70" applyFill="1" applyBorder="1">
      <alignment/>
      <protection/>
    </xf>
    <xf numFmtId="0" fontId="13" fillId="0" borderId="14" xfId="70" applyFill="1" applyBorder="1" applyAlignment="1" applyProtection="1">
      <alignment horizontal="center" vertical="center"/>
      <protection/>
    </xf>
    <xf numFmtId="0" fontId="13" fillId="0" borderId="15" xfId="70" applyFont="1" applyFill="1" applyBorder="1" applyAlignment="1" applyProtection="1">
      <alignment horizontal="left" vertical="center" wrapText="1"/>
      <protection/>
    </xf>
    <xf numFmtId="0" fontId="13" fillId="0" borderId="15" xfId="70" applyFill="1" applyBorder="1" applyAlignment="1" applyProtection="1">
      <alignment horizontal="center" vertical="center" wrapText="1"/>
      <protection/>
    </xf>
    <xf numFmtId="4" fontId="13" fillId="0" borderId="15" xfId="70" applyNumberFormat="1" applyFill="1" applyBorder="1" applyAlignment="1" applyProtection="1">
      <alignment horizontal="center" vertical="center"/>
      <protection/>
    </xf>
    <xf numFmtId="4" fontId="13" fillId="0" borderId="16" xfId="70" applyNumberFormat="1" applyFill="1" applyBorder="1" applyAlignment="1" applyProtection="1">
      <alignment horizontal="right" vertical="center"/>
      <protection/>
    </xf>
    <xf numFmtId="2" fontId="13" fillId="0" borderId="13" xfId="70" applyNumberFormat="1" applyFill="1" applyBorder="1">
      <alignment/>
      <protection/>
    </xf>
    <xf numFmtId="4" fontId="13" fillId="0" borderId="15" xfId="70" applyNumberFormat="1" applyFont="1" applyFill="1" applyBorder="1" applyAlignment="1" applyProtection="1">
      <alignment horizontal="center" vertical="center"/>
      <protection/>
    </xf>
    <xf numFmtId="4" fontId="13" fillId="0" borderId="15" xfId="70" applyNumberFormat="1" applyFont="1" applyFill="1" applyBorder="1" applyAlignment="1" applyProtection="1">
      <alignment horizontal="center" vertical="center"/>
      <protection/>
    </xf>
    <xf numFmtId="0" fontId="13" fillId="0" borderId="0" xfId="70" applyBorder="1">
      <alignment/>
      <protection/>
    </xf>
    <xf numFmtId="0" fontId="13" fillId="0" borderId="17" xfId="70" applyFont="1" applyFill="1" applyBorder="1" applyAlignment="1" applyProtection="1">
      <alignment vertical="center" wrapText="1"/>
      <protection/>
    </xf>
    <xf numFmtId="0" fontId="13" fillId="0" borderId="17" xfId="70" applyFont="1" applyFill="1" applyBorder="1" applyAlignment="1" applyProtection="1">
      <alignment horizontal="center" vertical="center" wrapText="1"/>
      <protection/>
    </xf>
    <xf numFmtId="0" fontId="13" fillId="0" borderId="16" xfId="70" applyFont="1" applyFill="1" applyBorder="1" applyAlignment="1" applyProtection="1">
      <alignment horizontal="center" vertical="center" wrapText="1"/>
      <protection/>
    </xf>
    <xf numFmtId="4" fontId="13" fillId="0" borderId="35" xfId="70" applyNumberFormat="1" applyFill="1" applyBorder="1" applyAlignment="1" applyProtection="1">
      <alignment vertical="center"/>
      <protection/>
    </xf>
    <xf numFmtId="0" fontId="13" fillId="0" borderId="15" xfId="70" applyFont="1" applyFill="1" applyBorder="1" applyAlignment="1" applyProtection="1">
      <alignment horizontal="center" vertical="center" wrapText="1"/>
      <protection/>
    </xf>
    <xf numFmtId="0" fontId="13" fillId="0" borderId="15" xfId="70" applyFont="1" applyFill="1" applyBorder="1" applyAlignment="1" applyProtection="1">
      <alignment vertical="center" wrapText="1"/>
      <protection/>
    </xf>
    <xf numFmtId="4" fontId="13" fillId="0" borderId="32" xfId="70" applyNumberFormat="1" applyFill="1" applyBorder="1" applyAlignment="1" applyProtection="1">
      <alignment vertical="center"/>
      <protection/>
    </xf>
    <xf numFmtId="4" fontId="13" fillId="0" borderId="16" xfId="70" applyNumberFormat="1" applyFill="1" applyBorder="1" applyAlignment="1" applyProtection="1">
      <alignment horizontal="center" vertical="center"/>
      <protection/>
    </xf>
    <xf numFmtId="0" fontId="24" fillId="0" borderId="10" xfId="70" applyFont="1" applyFill="1" applyBorder="1" applyAlignment="1" applyProtection="1">
      <alignment horizontal="left" vertical="center"/>
      <protection/>
    </xf>
    <xf numFmtId="4" fontId="24" fillId="0" borderId="11" xfId="70" applyNumberFormat="1" applyFont="1" applyFill="1" applyBorder="1" applyAlignment="1" applyProtection="1">
      <alignment horizontal="center" vertical="center"/>
      <protection/>
    </xf>
    <xf numFmtId="4" fontId="24" fillId="0" borderId="12" xfId="70" applyNumberFormat="1" applyFont="1" applyFill="1" applyBorder="1" applyAlignment="1" applyProtection="1">
      <alignment horizontal="right" vertical="center"/>
      <protection/>
    </xf>
    <xf numFmtId="2" fontId="13" fillId="0" borderId="13" xfId="70" applyNumberFormat="1" applyBorder="1">
      <alignment/>
      <protection/>
    </xf>
    <xf numFmtId="2" fontId="13" fillId="0" borderId="0" xfId="70" applyNumberFormat="1" applyFill="1" applyProtection="1">
      <alignment/>
      <protection/>
    </xf>
    <xf numFmtId="0" fontId="13" fillId="0" borderId="0" xfId="71" applyFill="1" applyProtection="1">
      <alignment/>
      <protection/>
    </xf>
    <xf numFmtId="0" fontId="13" fillId="0" borderId="0" xfId="71">
      <alignment/>
      <protection/>
    </xf>
    <xf numFmtId="0" fontId="13" fillId="0" borderId="0" xfId="71" applyFill="1">
      <alignment/>
      <protection/>
    </xf>
    <xf numFmtId="0" fontId="13" fillId="0" borderId="0" xfId="71" applyNumberFormat="1">
      <alignment/>
      <protection/>
    </xf>
    <xf numFmtId="0" fontId="21" fillId="11" borderId="10" xfId="71" applyFont="1" applyFill="1" applyBorder="1" applyAlignment="1" applyProtection="1">
      <alignment horizontal="center" vertical="center" wrapText="1"/>
      <protection/>
    </xf>
    <xf numFmtId="0" fontId="21" fillId="11" borderId="11" xfId="71" applyFont="1" applyFill="1" applyBorder="1" applyAlignment="1" applyProtection="1">
      <alignment horizontal="center" vertical="center"/>
      <protection/>
    </xf>
    <xf numFmtId="0" fontId="21" fillId="11" borderId="11" xfId="71" applyFont="1" applyFill="1" applyBorder="1" applyAlignment="1" applyProtection="1">
      <alignment horizontal="center" vertical="center" wrapText="1"/>
      <protection/>
    </xf>
    <xf numFmtId="0" fontId="21" fillId="11" borderId="12" xfId="71" applyFont="1" applyFill="1" applyBorder="1" applyAlignment="1" applyProtection="1">
      <alignment horizontal="center" vertical="center" wrapText="1"/>
      <protection/>
    </xf>
    <xf numFmtId="0" fontId="13" fillId="0" borderId="13" xfId="71" applyNumberFormat="1" applyBorder="1">
      <alignment/>
      <protection/>
    </xf>
    <xf numFmtId="0" fontId="13" fillId="0" borderId="0" xfId="71" applyFill="1" applyBorder="1">
      <alignment/>
      <protection/>
    </xf>
    <xf numFmtId="0" fontId="13" fillId="0" borderId="14" xfId="71" applyFill="1" applyBorder="1" applyAlignment="1" applyProtection="1">
      <alignment horizontal="center" vertical="center"/>
      <protection/>
    </xf>
    <xf numFmtId="0" fontId="13" fillId="0" borderId="15" xfId="71" applyFont="1" applyFill="1" applyBorder="1" applyAlignment="1" applyProtection="1">
      <alignment horizontal="left" vertical="center" wrapText="1"/>
      <protection/>
    </xf>
    <xf numFmtId="0" fontId="13" fillId="0" borderId="15" xfId="71" applyFill="1" applyBorder="1" applyAlignment="1" applyProtection="1">
      <alignment horizontal="center" vertical="center" wrapText="1"/>
      <protection/>
    </xf>
    <xf numFmtId="4" fontId="13" fillId="0" borderId="15" xfId="71" applyNumberFormat="1" applyFill="1" applyBorder="1" applyAlignment="1" applyProtection="1">
      <alignment horizontal="center" vertical="center"/>
      <protection/>
    </xf>
    <xf numFmtId="4" fontId="13" fillId="0" borderId="16" xfId="71" applyNumberFormat="1" applyFill="1" applyBorder="1" applyAlignment="1" applyProtection="1">
      <alignment horizontal="right" vertical="center"/>
      <protection/>
    </xf>
    <xf numFmtId="2" fontId="13" fillId="0" borderId="13" xfId="71" applyNumberFormat="1" applyFill="1" applyBorder="1">
      <alignment/>
      <protection/>
    </xf>
    <xf numFmtId="4" fontId="13" fillId="0" borderId="15" xfId="71" applyNumberFormat="1" applyFont="1" applyFill="1" applyBorder="1" applyAlignment="1" applyProtection="1">
      <alignment horizontal="center" vertical="center"/>
      <protection/>
    </xf>
    <xf numFmtId="4" fontId="13" fillId="0" borderId="15" xfId="71" applyNumberFormat="1" applyFont="1" applyFill="1" applyBorder="1" applyAlignment="1" applyProtection="1">
      <alignment horizontal="center" vertical="center"/>
      <protection/>
    </xf>
    <xf numFmtId="0" fontId="13" fillId="0" borderId="0" xfId="71" applyBorder="1">
      <alignment/>
      <protection/>
    </xf>
    <xf numFmtId="0" fontId="24" fillId="0" borderId="10" xfId="71" applyFont="1" applyFill="1" applyBorder="1" applyAlignment="1" applyProtection="1">
      <alignment horizontal="left" vertical="center"/>
      <protection/>
    </xf>
    <xf numFmtId="4" fontId="24" fillId="0" borderId="11" xfId="71" applyNumberFormat="1" applyFont="1" applyFill="1" applyBorder="1" applyAlignment="1" applyProtection="1">
      <alignment horizontal="center" vertical="center"/>
      <protection/>
    </xf>
    <xf numFmtId="4" fontId="24" fillId="0" borderId="12" xfId="71" applyNumberFormat="1" applyFont="1" applyFill="1" applyBorder="1" applyAlignment="1" applyProtection="1">
      <alignment horizontal="right" vertical="center"/>
      <protection/>
    </xf>
    <xf numFmtId="2" fontId="13" fillId="0" borderId="13" xfId="71" applyNumberFormat="1" applyBorder="1">
      <alignment/>
      <protection/>
    </xf>
    <xf numFmtId="2" fontId="13" fillId="0" borderId="0" xfId="71" applyNumberFormat="1" applyFill="1" applyProtection="1">
      <alignment/>
      <protection/>
    </xf>
    <xf numFmtId="0" fontId="13" fillId="0" borderId="0" xfId="72" applyFill="1" applyProtection="1">
      <alignment/>
      <protection/>
    </xf>
    <xf numFmtId="0" fontId="13" fillId="0" borderId="0" xfId="72">
      <alignment/>
      <protection/>
    </xf>
    <xf numFmtId="0" fontId="13" fillId="0" borderId="0" xfId="72" applyNumberFormat="1">
      <alignment/>
      <protection/>
    </xf>
    <xf numFmtId="0" fontId="13" fillId="0" borderId="0" xfId="72" applyFill="1">
      <alignment/>
      <protection/>
    </xf>
    <xf numFmtId="0" fontId="21" fillId="11" borderId="10" xfId="72" applyFont="1" applyFill="1" applyBorder="1" applyAlignment="1" applyProtection="1">
      <alignment horizontal="center" vertical="center"/>
      <protection/>
    </xf>
    <xf numFmtId="0" fontId="21" fillId="11" borderId="10" xfId="72" applyFont="1" applyFill="1" applyBorder="1" applyAlignment="1" applyProtection="1">
      <alignment horizontal="center" vertical="center" wrapText="1"/>
      <protection/>
    </xf>
    <xf numFmtId="0" fontId="21" fillId="11" borderId="11" xfId="72" applyFont="1" applyFill="1" applyBorder="1" applyAlignment="1" applyProtection="1">
      <alignment horizontal="center" vertical="center"/>
      <protection/>
    </xf>
    <xf numFmtId="0" fontId="21" fillId="11" borderId="11" xfId="72" applyFont="1" applyFill="1" applyBorder="1" applyAlignment="1" applyProtection="1">
      <alignment horizontal="center" vertical="center" wrapText="1"/>
      <protection/>
    </xf>
    <xf numFmtId="0" fontId="21" fillId="11" borderId="12" xfId="72" applyFont="1" applyFill="1" applyBorder="1" applyAlignment="1" applyProtection="1">
      <alignment horizontal="center" vertical="center" wrapText="1"/>
      <protection/>
    </xf>
    <xf numFmtId="0" fontId="13" fillId="0" borderId="13" xfId="72" applyNumberFormat="1" applyBorder="1">
      <alignment/>
      <protection/>
    </xf>
    <xf numFmtId="0" fontId="13" fillId="0" borderId="0" xfId="72" applyFill="1" applyBorder="1">
      <alignment/>
      <protection/>
    </xf>
    <xf numFmtId="0" fontId="13" fillId="0" borderId="14" xfId="72" applyFill="1" applyBorder="1" applyAlignment="1" applyProtection="1">
      <alignment horizontal="center" vertical="center"/>
      <protection/>
    </xf>
    <xf numFmtId="0" fontId="13" fillId="0" borderId="15" xfId="72" applyFont="1" applyFill="1" applyBorder="1" applyAlignment="1" applyProtection="1">
      <alignment horizontal="left" vertical="center" wrapText="1"/>
      <protection/>
    </xf>
    <xf numFmtId="0" fontId="13" fillId="0" borderId="15" xfId="72" applyFill="1" applyBorder="1" applyAlignment="1" applyProtection="1">
      <alignment horizontal="center" vertical="center" wrapText="1"/>
      <protection/>
    </xf>
    <xf numFmtId="4" fontId="13" fillId="0" borderId="15" xfId="72" applyNumberFormat="1" applyFill="1" applyBorder="1" applyAlignment="1" applyProtection="1">
      <alignment horizontal="center" vertical="center"/>
      <protection/>
    </xf>
    <xf numFmtId="4" fontId="13" fillId="0" borderId="16" xfId="72" applyNumberFormat="1" applyFill="1" applyBorder="1" applyAlignment="1" applyProtection="1">
      <alignment horizontal="right" vertical="center"/>
      <protection/>
    </xf>
    <xf numFmtId="2" fontId="13" fillId="0" borderId="13" xfId="72" applyNumberFormat="1" applyFill="1" applyBorder="1">
      <alignment/>
      <protection/>
    </xf>
    <xf numFmtId="4" fontId="13" fillId="0" borderId="15" xfId="72" applyNumberFormat="1" applyFont="1" applyFill="1" applyBorder="1" applyAlignment="1" applyProtection="1">
      <alignment horizontal="center" vertical="center"/>
      <protection/>
    </xf>
    <xf numFmtId="4" fontId="13" fillId="0" borderId="15" xfId="72" applyNumberFormat="1" applyFont="1" applyFill="1" applyBorder="1" applyAlignment="1" applyProtection="1">
      <alignment horizontal="center" vertical="center"/>
      <protection/>
    </xf>
    <xf numFmtId="0" fontId="13" fillId="0" borderId="0" xfId="72" applyBorder="1">
      <alignment/>
      <protection/>
    </xf>
    <xf numFmtId="0" fontId="13" fillId="0" borderId="15" xfId="72" applyFont="1" applyFill="1" applyBorder="1" applyAlignment="1" applyProtection="1">
      <alignment horizontal="center" vertical="center" wrapText="1"/>
      <protection/>
    </xf>
    <xf numFmtId="0" fontId="24" fillId="0" borderId="10" xfId="72" applyFont="1" applyFill="1" applyBorder="1" applyAlignment="1" applyProtection="1">
      <alignment horizontal="left" vertical="center"/>
      <protection/>
    </xf>
    <xf numFmtId="4" fontId="24" fillId="0" borderId="11" xfId="72" applyNumberFormat="1" applyFont="1" applyFill="1" applyBorder="1" applyAlignment="1" applyProtection="1">
      <alignment horizontal="center" vertical="center"/>
      <protection/>
    </xf>
    <xf numFmtId="4" fontId="24" fillId="0" borderId="12" xfId="72" applyNumberFormat="1" applyFont="1" applyFill="1" applyBorder="1" applyAlignment="1" applyProtection="1">
      <alignment horizontal="right" vertical="center"/>
      <protection/>
    </xf>
    <xf numFmtId="2" fontId="13" fillId="0" borderId="13" xfId="72" applyNumberFormat="1" applyBorder="1">
      <alignment/>
      <protection/>
    </xf>
    <xf numFmtId="2" fontId="13" fillId="0" borderId="0" xfId="72" applyNumberFormat="1" applyFill="1" applyProtection="1">
      <alignment/>
      <protection/>
    </xf>
    <xf numFmtId="0" fontId="13" fillId="0" borderId="0" xfId="67" applyFill="1" applyProtection="1">
      <alignment/>
      <protection/>
    </xf>
    <xf numFmtId="0" fontId="13" fillId="0" borderId="0" xfId="67">
      <alignment/>
      <protection/>
    </xf>
    <xf numFmtId="0" fontId="13" fillId="0" borderId="0" xfId="67" applyNumberFormat="1">
      <alignment/>
      <protection/>
    </xf>
    <xf numFmtId="0" fontId="13" fillId="0" borderId="0" xfId="67" applyFill="1">
      <alignment/>
      <protection/>
    </xf>
    <xf numFmtId="0" fontId="21" fillId="11" borderId="10" xfId="67" applyFont="1" applyFill="1" applyBorder="1" applyAlignment="1" applyProtection="1">
      <alignment horizontal="center" vertical="center"/>
      <protection/>
    </xf>
    <xf numFmtId="0" fontId="21" fillId="11" borderId="10" xfId="67" applyFont="1" applyFill="1" applyBorder="1" applyAlignment="1" applyProtection="1">
      <alignment horizontal="center" vertical="center" wrapText="1"/>
      <protection/>
    </xf>
    <xf numFmtId="0" fontId="21" fillId="11" borderId="11" xfId="67" applyFont="1" applyFill="1" applyBorder="1" applyAlignment="1" applyProtection="1">
      <alignment horizontal="center" vertical="center"/>
      <protection/>
    </xf>
    <xf numFmtId="0" fontId="21" fillId="11" borderId="11" xfId="67" applyFont="1" applyFill="1" applyBorder="1" applyAlignment="1" applyProtection="1">
      <alignment horizontal="center" vertical="center" wrapText="1"/>
      <protection/>
    </xf>
    <xf numFmtId="0" fontId="21" fillId="11" borderId="34" xfId="67" applyFont="1" applyFill="1" applyBorder="1" applyAlignment="1" applyProtection="1">
      <alignment horizontal="center" vertical="center" wrapText="1"/>
      <protection/>
    </xf>
    <xf numFmtId="0" fontId="13" fillId="0" borderId="37" xfId="67" applyNumberFormat="1" applyBorder="1">
      <alignment/>
      <protection/>
    </xf>
    <xf numFmtId="0" fontId="13" fillId="0" borderId="14" xfId="67" applyFill="1" applyBorder="1" applyAlignment="1" applyProtection="1">
      <alignment horizontal="center" vertical="center"/>
      <protection/>
    </xf>
    <xf numFmtId="0" fontId="13" fillId="0" borderId="15" xfId="67" applyFont="1" applyFill="1" applyBorder="1" applyAlignment="1" applyProtection="1">
      <alignment horizontal="left" vertical="center" wrapText="1"/>
      <protection/>
    </xf>
    <xf numFmtId="0" fontId="13" fillId="0" borderId="15" xfId="67" applyFill="1" applyBorder="1" applyAlignment="1" applyProtection="1">
      <alignment horizontal="center" vertical="center" wrapText="1"/>
      <protection/>
    </xf>
    <xf numFmtId="4" fontId="13" fillId="0" borderId="15" xfId="67" applyNumberFormat="1" applyFill="1" applyBorder="1" applyAlignment="1" applyProtection="1">
      <alignment horizontal="center" vertical="center"/>
      <protection/>
    </xf>
    <xf numFmtId="4" fontId="13" fillId="0" borderId="16" xfId="67" applyNumberFormat="1" applyFill="1" applyBorder="1" applyAlignment="1" applyProtection="1">
      <alignment horizontal="right" vertical="center"/>
      <protection/>
    </xf>
    <xf numFmtId="2" fontId="13" fillId="0" borderId="13" xfId="67" applyNumberFormat="1" applyFill="1" applyBorder="1">
      <alignment/>
      <protection/>
    </xf>
    <xf numFmtId="0" fontId="13" fillId="0" borderId="0" xfId="67" applyFill="1" applyBorder="1">
      <alignment/>
      <protection/>
    </xf>
    <xf numFmtId="4" fontId="13" fillId="0" borderId="15" xfId="67" applyNumberFormat="1" applyFont="1" applyFill="1" applyBorder="1" applyAlignment="1" applyProtection="1">
      <alignment horizontal="center" vertical="center"/>
      <protection/>
    </xf>
    <xf numFmtId="4" fontId="13" fillId="0" borderId="15" xfId="67" applyNumberFormat="1" applyFont="1" applyFill="1" applyBorder="1" applyAlignment="1" applyProtection="1">
      <alignment horizontal="center" vertical="center"/>
      <protection/>
    </xf>
    <xf numFmtId="2" fontId="13" fillId="0" borderId="0" xfId="67" applyNumberFormat="1" applyFill="1" applyBorder="1">
      <alignment/>
      <protection/>
    </xf>
    <xf numFmtId="0" fontId="13" fillId="0" borderId="0" xfId="67" applyBorder="1">
      <alignment/>
      <protection/>
    </xf>
    <xf numFmtId="4" fontId="13" fillId="0" borderId="27" xfId="67" applyNumberFormat="1" applyFill="1" applyBorder="1" applyAlignment="1" applyProtection="1">
      <alignment horizontal="center" vertical="center"/>
      <protection/>
    </xf>
    <xf numFmtId="0" fontId="24" fillId="0" borderId="10" xfId="67" applyFont="1" applyFill="1" applyBorder="1" applyAlignment="1" applyProtection="1">
      <alignment horizontal="left" vertical="center"/>
      <protection/>
    </xf>
    <xf numFmtId="0" fontId="13" fillId="0" borderId="38" xfId="67" applyBorder="1">
      <alignment/>
      <protection/>
    </xf>
    <xf numFmtId="4" fontId="24" fillId="0" borderId="11" xfId="67" applyNumberFormat="1" applyFont="1" applyFill="1" applyBorder="1" applyAlignment="1" applyProtection="1">
      <alignment horizontal="center" vertical="center"/>
      <protection/>
    </xf>
    <xf numFmtId="4" fontId="24" fillId="0" borderId="12" xfId="67" applyNumberFormat="1" applyFont="1" applyFill="1" applyBorder="1" applyAlignment="1" applyProtection="1">
      <alignment horizontal="right" vertical="center"/>
      <protection/>
    </xf>
    <xf numFmtId="2" fontId="13" fillId="0" borderId="13" xfId="67" applyNumberFormat="1" applyBorder="1">
      <alignment/>
      <protection/>
    </xf>
    <xf numFmtId="0" fontId="13" fillId="0" borderId="13" xfId="67" applyBorder="1">
      <alignment/>
      <protection/>
    </xf>
    <xf numFmtId="2" fontId="13" fillId="0" borderId="0" xfId="67" applyNumberFormat="1" applyFill="1" applyProtection="1">
      <alignment/>
      <protection/>
    </xf>
    <xf numFmtId="0" fontId="13" fillId="0" borderId="0" xfId="68" applyFill="1" applyProtection="1">
      <alignment/>
      <protection/>
    </xf>
    <xf numFmtId="0" fontId="13" fillId="0" borderId="0" xfId="68">
      <alignment/>
      <protection/>
    </xf>
    <xf numFmtId="0" fontId="13" fillId="0" borderId="0" xfId="68" applyNumberFormat="1">
      <alignment/>
      <protection/>
    </xf>
    <xf numFmtId="0" fontId="13" fillId="0" borderId="0" xfId="68" applyFill="1">
      <alignment/>
      <protection/>
    </xf>
    <xf numFmtId="0" fontId="21" fillId="11" borderId="10" xfId="68" applyFont="1" applyFill="1" applyBorder="1" applyAlignment="1" applyProtection="1">
      <alignment horizontal="center" vertical="center"/>
      <protection/>
    </xf>
    <xf numFmtId="0" fontId="21" fillId="11" borderId="10" xfId="68" applyFont="1" applyFill="1" applyBorder="1" applyAlignment="1" applyProtection="1">
      <alignment horizontal="center" vertical="center" wrapText="1"/>
      <protection/>
    </xf>
    <xf numFmtId="0" fontId="21" fillId="11" borderId="11" xfId="68" applyFont="1" applyFill="1" applyBorder="1" applyAlignment="1" applyProtection="1">
      <alignment horizontal="center" vertical="center"/>
      <protection/>
    </xf>
    <xf numFmtId="0" fontId="21" fillId="11" borderId="11" xfId="68" applyFont="1" applyFill="1" applyBorder="1" applyAlignment="1" applyProtection="1">
      <alignment horizontal="center" vertical="center" wrapText="1"/>
      <protection/>
    </xf>
    <xf numFmtId="0" fontId="21" fillId="11" borderId="12" xfId="68" applyFont="1" applyFill="1" applyBorder="1" applyAlignment="1" applyProtection="1">
      <alignment horizontal="center" vertical="center" wrapText="1"/>
      <protection/>
    </xf>
    <xf numFmtId="0" fontId="13" fillId="0" borderId="13" xfId="68" applyNumberFormat="1" applyBorder="1">
      <alignment/>
      <protection/>
    </xf>
    <xf numFmtId="0" fontId="13" fillId="0" borderId="0" xfId="68" applyFill="1" applyBorder="1">
      <alignment/>
      <protection/>
    </xf>
    <xf numFmtId="0" fontId="13" fillId="0" borderId="14" xfId="68" applyFill="1" applyBorder="1" applyAlignment="1" applyProtection="1">
      <alignment horizontal="center" vertical="center"/>
      <protection/>
    </xf>
    <xf numFmtId="0" fontId="13" fillId="0" borderId="15" xfId="68" applyFont="1" applyFill="1" applyBorder="1" applyAlignment="1" applyProtection="1">
      <alignment horizontal="left" vertical="center" wrapText="1"/>
      <protection/>
    </xf>
    <xf numFmtId="0" fontId="13" fillId="0" borderId="15" xfId="68" applyFill="1" applyBorder="1" applyAlignment="1" applyProtection="1">
      <alignment horizontal="center" vertical="center" wrapText="1"/>
      <protection/>
    </xf>
    <xf numFmtId="4" fontId="13" fillId="0" borderId="15" xfId="68" applyNumberFormat="1" applyFill="1" applyBorder="1" applyAlignment="1" applyProtection="1">
      <alignment horizontal="center" vertical="center"/>
      <protection/>
    </xf>
    <xf numFmtId="4" fontId="13" fillId="0" borderId="16" xfId="68" applyNumberFormat="1" applyFill="1" applyBorder="1" applyAlignment="1" applyProtection="1">
      <alignment horizontal="right" vertical="center"/>
      <protection/>
    </xf>
    <xf numFmtId="2" fontId="13" fillId="0" borderId="13" xfId="68" applyNumberFormat="1" applyFill="1" applyBorder="1">
      <alignment/>
      <protection/>
    </xf>
    <xf numFmtId="4" fontId="13" fillId="0" borderId="15" xfId="68" applyNumberFormat="1" applyFont="1" applyFill="1" applyBorder="1" applyAlignment="1" applyProtection="1">
      <alignment horizontal="center" vertical="center"/>
      <protection/>
    </xf>
    <xf numFmtId="4" fontId="13" fillId="0" borderId="15" xfId="68" applyNumberFormat="1" applyFont="1" applyFill="1" applyBorder="1" applyAlignment="1" applyProtection="1">
      <alignment horizontal="center" vertical="center"/>
      <protection/>
    </xf>
    <xf numFmtId="2" fontId="13" fillId="0" borderId="0" xfId="68" applyNumberFormat="1" applyFill="1" applyBorder="1">
      <alignment/>
      <protection/>
    </xf>
    <xf numFmtId="0" fontId="13" fillId="0" borderId="0" xfId="68" applyBorder="1">
      <alignment/>
      <protection/>
    </xf>
    <xf numFmtId="0" fontId="24" fillId="0" borderId="10" xfId="68" applyFont="1" applyFill="1" applyBorder="1" applyAlignment="1" applyProtection="1">
      <alignment horizontal="left" vertical="center"/>
      <protection/>
    </xf>
    <xf numFmtId="4" fontId="24" fillId="0" borderId="11" xfId="68" applyNumberFormat="1" applyFont="1" applyFill="1" applyBorder="1" applyAlignment="1" applyProtection="1">
      <alignment horizontal="center" vertical="center"/>
      <protection/>
    </xf>
    <xf numFmtId="4" fontId="24" fillId="0" borderId="12" xfId="68" applyNumberFormat="1" applyFont="1" applyFill="1" applyBorder="1" applyAlignment="1" applyProtection="1">
      <alignment horizontal="right" vertical="center"/>
      <protection/>
    </xf>
    <xf numFmtId="2" fontId="13" fillId="0" borderId="13" xfId="68" applyNumberFormat="1" applyBorder="1">
      <alignment/>
      <protection/>
    </xf>
    <xf numFmtId="2" fontId="13" fillId="0" borderId="0" xfId="68" applyNumberFormat="1" applyFill="1" applyProtection="1">
      <alignment/>
      <protection/>
    </xf>
    <xf numFmtId="0" fontId="13" fillId="0" borderId="0" xfId="74" applyFill="1" applyProtection="1">
      <alignment/>
      <protection/>
    </xf>
    <xf numFmtId="0" fontId="13" fillId="0" borderId="0" xfId="74">
      <alignment/>
      <protection/>
    </xf>
    <xf numFmtId="0" fontId="13" fillId="0" borderId="0" xfId="74" applyNumberFormat="1">
      <alignment/>
      <protection/>
    </xf>
    <xf numFmtId="0" fontId="13" fillId="0" borderId="0" xfId="74" applyFill="1">
      <alignment/>
      <protection/>
    </xf>
    <xf numFmtId="0" fontId="21" fillId="11" borderId="10" xfId="74" applyFont="1" applyFill="1" applyBorder="1" applyAlignment="1" applyProtection="1">
      <alignment horizontal="center" vertical="center"/>
      <protection/>
    </xf>
    <xf numFmtId="0" fontId="21" fillId="11" borderId="10" xfId="74" applyFont="1" applyFill="1" applyBorder="1" applyAlignment="1" applyProtection="1">
      <alignment horizontal="center" vertical="center" wrapText="1"/>
      <protection/>
    </xf>
    <xf numFmtId="0" fontId="21" fillId="11" borderId="11" xfId="74" applyFont="1" applyFill="1" applyBorder="1" applyAlignment="1" applyProtection="1">
      <alignment horizontal="center" vertical="center"/>
      <protection/>
    </xf>
    <xf numFmtId="0" fontId="21" fillId="11" borderId="11" xfId="74" applyFont="1" applyFill="1" applyBorder="1" applyAlignment="1" applyProtection="1">
      <alignment horizontal="center" vertical="center" wrapText="1"/>
      <protection/>
    </xf>
    <xf numFmtId="0" fontId="21" fillId="11" borderId="12" xfId="74" applyFont="1" applyFill="1" applyBorder="1" applyAlignment="1" applyProtection="1">
      <alignment horizontal="center" vertical="center" wrapText="1"/>
      <protection/>
    </xf>
    <xf numFmtId="0" fontId="13" fillId="0" borderId="13" xfId="74" applyNumberFormat="1" applyBorder="1">
      <alignment/>
      <protection/>
    </xf>
    <xf numFmtId="0" fontId="13" fillId="0" borderId="0" xfId="74" applyFill="1" applyBorder="1">
      <alignment/>
      <protection/>
    </xf>
    <xf numFmtId="0" fontId="13" fillId="0" borderId="14" xfId="74" applyFill="1" applyBorder="1" applyAlignment="1" applyProtection="1">
      <alignment horizontal="center" vertical="center"/>
      <protection/>
    </xf>
    <xf numFmtId="0" fontId="13" fillId="0" borderId="15" xfId="74" applyFont="1" applyFill="1" applyBorder="1" applyAlignment="1" applyProtection="1">
      <alignment horizontal="left" vertical="center" wrapText="1"/>
      <protection/>
    </xf>
    <xf numFmtId="0" fontId="13" fillId="0" borderId="15" xfId="74" applyFill="1" applyBorder="1" applyAlignment="1" applyProtection="1">
      <alignment horizontal="center" vertical="center" wrapText="1"/>
      <protection/>
    </xf>
    <xf numFmtId="4" fontId="13" fillId="0" borderId="15" xfId="74" applyNumberFormat="1" applyFill="1" applyBorder="1" applyAlignment="1" applyProtection="1">
      <alignment horizontal="center" vertical="center"/>
      <protection/>
    </xf>
    <xf numFmtId="4" fontId="13" fillId="0" borderId="16" xfId="74" applyNumberFormat="1" applyFill="1" applyBorder="1" applyAlignment="1" applyProtection="1">
      <alignment horizontal="right" vertical="center"/>
      <protection/>
    </xf>
    <xf numFmtId="2" fontId="13" fillId="0" borderId="13" xfId="74" applyNumberFormat="1" applyFill="1" applyBorder="1">
      <alignment/>
      <protection/>
    </xf>
    <xf numFmtId="4" fontId="13" fillId="0" borderId="15" xfId="74" applyNumberFormat="1" applyFont="1" applyFill="1" applyBorder="1" applyAlignment="1" applyProtection="1">
      <alignment horizontal="center" vertical="center"/>
      <protection/>
    </xf>
    <xf numFmtId="4" fontId="13" fillId="0" borderId="15" xfId="74" applyNumberFormat="1" applyFont="1" applyFill="1" applyBorder="1" applyAlignment="1" applyProtection="1">
      <alignment horizontal="center" vertical="center"/>
      <protection/>
    </xf>
    <xf numFmtId="2" fontId="13" fillId="0" borderId="0" xfId="74" applyNumberFormat="1" applyFill="1" applyBorder="1">
      <alignment/>
      <protection/>
    </xf>
    <xf numFmtId="0" fontId="13" fillId="0" borderId="0" xfId="74" applyBorder="1">
      <alignment/>
      <protection/>
    </xf>
    <xf numFmtId="0" fontId="24" fillId="0" borderId="10" xfId="74" applyFont="1" applyFill="1" applyBorder="1" applyAlignment="1" applyProtection="1">
      <alignment horizontal="left" vertical="center"/>
      <protection/>
    </xf>
    <xf numFmtId="4" fontId="24" fillId="0" borderId="11" xfId="74" applyNumberFormat="1" applyFont="1" applyFill="1" applyBorder="1" applyAlignment="1" applyProtection="1">
      <alignment horizontal="center" vertical="center"/>
      <protection/>
    </xf>
    <xf numFmtId="4" fontId="24" fillId="0" borderId="12" xfId="74" applyNumberFormat="1" applyFont="1" applyFill="1" applyBorder="1" applyAlignment="1" applyProtection="1">
      <alignment horizontal="right" vertical="center"/>
      <protection/>
    </xf>
    <xf numFmtId="2" fontId="13" fillId="0" borderId="0" xfId="74" applyNumberFormat="1" applyFill="1" applyProtection="1">
      <alignment/>
      <protection/>
    </xf>
    <xf numFmtId="0" fontId="13" fillId="0" borderId="0" xfId="84" applyFill="1" applyProtection="1">
      <alignment/>
      <protection/>
    </xf>
    <xf numFmtId="0" fontId="13" fillId="0" borderId="0" xfId="84">
      <alignment/>
      <protection/>
    </xf>
    <xf numFmtId="0" fontId="13" fillId="0" borderId="0" xfId="84" applyNumberFormat="1" applyBorder="1">
      <alignment/>
      <protection/>
    </xf>
    <xf numFmtId="0" fontId="13" fillId="0" borderId="0" xfId="84" applyFill="1" applyBorder="1">
      <alignment/>
      <protection/>
    </xf>
    <xf numFmtId="0" fontId="13" fillId="0" borderId="0" xfId="84" applyFill="1">
      <alignment/>
      <protection/>
    </xf>
    <xf numFmtId="0" fontId="21" fillId="11" borderId="10" xfId="84" applyFont="1" applyFill="1" applyBorder="1" applyAlignment="1" applyProtection="1">
      <alignment horizontal="center" vertical="center"/>
      <protection/>
    </xf>
    <xf numFmtId="0" fontId="21" fillId="11" borderId="10" xfId="84" applyFont="1" applyFill="1" applyBorder="1" applyAlignment="1" applyProtection="1">
      <alignment horizontal="center" vertical="center" wrapText="1"/>
      <protection/>
    </xf>
    <xf numFmtId="0" fontId="21" fillId="11" borderId="11" xfId="84" applyFont="1" applyFill="1" applyBorder="1" applyAlignment="1" applyProtection="1">
      <alignment horizontal="center" vertical="center"/>
      <protection/>
    </xf>
    <xf numFmtId="0" fontId="21" fillId="11" borderId="11" xfId="84" applyFont="1" applyFill="1" applyBorder="1" applyAlignment="1" applyProtection="1">
      <alignment horizontal="center" vertical="center" wrapText="1"/>
      <protection/>
    </xf>
    <xf numFmtId="0" fontId="13" fillId="0" borderId="14" xfId="84" applyFill="1" applyBorder="1" applyAlignment="1" applyProtection="1">
      <alignment horizontal="center" vertical="center"/>
      <protection/>
    </xf>
    <xf numFmtId="0" fontId="13" fillId="0" borderId="15" xfId="84" applyFont="1" applyFill="1" applyBorder="1" applyAlignment="1" applyProtection="1">
      <alignment horizontal="left" vertical="center" wrapText="1"/>
      <protection/>
    </xf>
    <xf numFmtId="0" fontId="13" fillId="0" borderId="15" xfId="84" applyFill="1" applyBorder="1" applyAlignment="1" applyProtection="1">
      <alignment horizontal="center" vertical="center" wrapText="1"/>
      <protection/>
    </xf>
    <xf numFmtId="4" fontId="13" fillId="0" borderId="15" xfId="84" applyNumberFormat="1" applyFill="1" applyBorder="1" applyAlignment="1" applyProtection="1">
      <alignment horizontal="center" vertical="center"/>
      <protection/>
    </xf>
    <xf numFmtId="4" fontId="13" fillId="0" borderId="15" xfId="84" applyNumberFormat="1" applyFill="1" applyBorder="1" applyAlignment="1" applyProtection="1">
      <alignment horizontal="right" vertical="center"/>
      <protection/>
    </xf>
    <xf numFmtId="2" fontId="13" fillId="0" borderId="0" xfId="84" applyNumberFormat="1" applyFill="1" applyBorder="1">
      <alignment/>
      <protection/>
    </xf>
    <xf numFmtId="4" fontId="13" fillId="0" borderId="15" xfId="84" applyNumberFormat="1" applyFont="1" applyFill="1" applyBorder="1" applyAlignment="1" applyProtection="1">
      <alignment horizontal="center" vertical="center"/>
      <protection/>
    </xf>
    <xf numFmtId="4" fontId="13" fillId="0" borderId="15" xfId="84" applyNumberFormat="1" applyFont="1" applyFill="1" applyBorder="1" applyAlignment="1" applyProtection="1">
      <alignment horizontal="center" vertical="center"/>
      <protection/>
    </xf>
    <xf numFmtId="0" fontId="13" fillId="0" borderId="0" xfId="84" applyBorder="1">
      <alignment/>
      <protection/>
    </xf>
    <xf numFmtId="4" fontId="13" fillId="0" borderId="36" xfId="84" applyNumberFormat="1" applyFill="1" applyBorder="1" applyAlignment="1" applyProtection="1">
      <alignment horizontal="right" vertical="center"/>
      <protection/>
    </xf>
    <xf numFmtId="0" fontId="24" fillId="0" borderId="10" xfId="84" applyFont="1" applyFill="1" applyBorder="1" applyAlignment="1" applyProtection="1">
      <alignment horizontal="left" vertical="center"/>
      <protection/>
    </xf>
    <xf numFmtId="4" fontId="24" fillId="0" borderId="11" xfId="84" applyNumberFormat="1" applyFont="1" applyFill="1" applyBorder="1" applyAlignment="1" applyProtection="1">
      <alignment horizontal="center" vertical="center"/>
      <protection/>
    </xf>
    <xf numFmtId="4" fontId="24" fillId="0" borderId="11" xfId="84" applyNumberFormat="1" applyFont="1" applyFill="1" applyBorder="1" applyAlignment="1" applyProtection="1">
      <alignment horizontal="right" vertical="center"/>
      <protection/>
    </xf>
    <xf numFmtId="2" fontId="13" fillId="0" borderId="0" xfId="84" applyNumberFormat="1" applyFill="1" applyProtection="1">
      <alignment/>
      <protection/>
    </xf>
    <xf numFmtId="0" fontId="13" fillId="0" borderId="0" xfId="99" applyFill="1" applyProtection="1">
      <alignment/>
      <protection/>
    </xf>
    <xf numFmtId="2" fontId="13" fillId="0" borderId="0" xfId="99" applyNumberFormat="1">
      <alignment/>
      <protection/>
    </xf>
    <xf numFmtId="0" fontId="13" fillId="0" borderId="0" xfId="99">
      <alignment/>
      <protection/>
    </xf>
    <xf numFmtId="0" fontId="13" fillId="0" borderId="0" xfId="99" applyFill="1">
      <alignment/>
      <protection/>
    </xf>
    <xf numFmtId="0" fontId="25" fillId="0" borderId="0" xfId="99" applyFont="1" applyFill="1" applyBorder="1" applyAlignment="1" applyProtection="1">
      <alignment horizontal="center" vertical="center"/>
      <protection/>
    </xf>
    <xf numFmtId="0" fontId="21" fillId="11" borderId="10" xfId="99" applyFont="1" applyFill="1" applyBorder="1" applyAlignment="1" applyProtection="1">
      <alignment horizontal="center" vertical="center"/>
      <protection/>
    </xf>
    <xf numFmtId="0" fontId="21" fillId="11" borderId="10" xfId="99" applyFont="1" applyFill="1" applyBorder="1" applyAlignment="1" applyProtection="1">
      <alignment horizontal="center" vertical="center" wrapText="1"/>
      <protection/>
    </xf>
    <xf numFmtId="0" fontId="21" fillId="11" borderId="11" xfId="99" applyFont="1" applyFill="1" applyBorder="1" applyAlignment="1" applyProtection="1">
      <alignment horizontal="center" vertical="center"/>
      <protection/>
    </xf>
    <xf numFmtId="0" fontId="21" fillId="11" borderId="11" xfId="99" applyFont="1" applyFill="1" applyBorder="1" applyAlignment="1" applyProtection="1">
      <alignment horizontal="center" vertical="center" wrapText="1"/>
      <protection/>
    </xf>
    <xf numFmtId="0" fontId="21" fillId="11" borderId="12" xfId="99" applyFont="1" applyFill="1" applyBorder="1" applyAlignment="1" applyProtection="1">
      <alignment horizontal="center" vertical="center" wrapText="1"/>
      <protection/>
    </xf>
    <xf numFmtId="2" fontId="13" fillId="0" borderId="13" xfId="99" applyNumberFormat="1" applyBorder="1">
      <alignment/>
      <protection/>
    </xf>
    <xf numFmtId="0" fontId="13" fillId="0" borderId="0" xfId="99" applyFill="1" applyBorder="1">
      <alignment/>
      <protection/>
    </xf>
    <xf numFmtId="0" fontId="13" fillId="0" borderId="14" xfId="99" applyFill="1" applyBorder="1" applyAlignment="1" applyProtection="1">
      <alignment horizontal="center" vertical="center"/>
      <protection/>
    </xf>
    <xf numFmtId="0" fontId="13" fillId="0" borderId="15" xfId="99" applyFont="1" applyFill="1" applyBorder="1" applyAlignment="1" applyProtection="1">
      <alignment horizontal="left" vertical="center" wrapText="1"/>
      <protection/>
    </xf>
    <xf numFmtId="0" fontId="22" fillId="0" borderId="15" xfId="99" applyFont="1" applyFill="1" applyBorder="1" applyAlignment="1" applyProtection="1">
      <alignment horizontal="left" vertical="center" wrapText="1"/>
      <protection/>
    </xf>
    <xf numFmtId="0" fontId="13" fillId="0" borderId="15" xfId="99" applyFill="1" applyBorder="1" applyAlignment="1" applyProtection="1">
      <alignment horizontal="center" vertical="center" wrapText="1"/>
      <protection/>
    </xf>
    <xf numFmtId="4" fontId="13" fillId="0" borderId="15" xfId="99" applyNumberFormat="1" applyFill="1" applyBorder="1" applyAlignment="1" applyProtection="1">
      <alignment horizontal="center" vertical="center"/>
      <protection/>
    </xf>
    <xf numFmtId="4" fontId="13" fillId="0" borderId="16" xfId="99" applyNumberFormat="1" applyFill="1" applyBorder="1" applyAlignment="1" applyProtection="1">
      <alignment horizontal="right" vertical="center"/>
      <protection/>
    </xf>
    <xf numFmtId="2" fontId="13" fillId="0" borderId="13" xfId="99" applyNumberFormat="1" applyFill="1" applyBorder="1">
      <alignment/>
      <protection/>
    </xf>
    <xf numFmtId="4" fontId="13" fillId="0" borderId="15" xfId="99" applyNumberFormat="1" applyFont="1" applyFill="1" applyBorder="1" applyAlignment="1" applyProtection="1">
      <alignment horizontal="center" vertical="center"/>
      <protection/>
    </xf>
    <xf numFmtId="4" fontId="13" fillId="0" borderId="15" xfId="99" applyNumberFormat="1" applyFont="1" applyFill="1" applyBorder="1" applyAlignment="1" applyProtection="1">
      <alignment horizontal="center" vertical="center"/>
      <protection/>
    </xf>
    <xf numFmtId="0" fontId="22" fillId="0" borderId="15" xfId="99" applyFont="1" applyFill="1" applyBorder="1" applyAlignment="1" applyProtection="1">
      <alignment horizontal="center" vertical="center" wrapText="1"/>
      <protection/>
    </xf>
    <xf numFmtId="4" fontId="13" fillId="0" borderId="0" xfId="99" applyNumberFormat="1" applyFill="1" applyBorder="1">
      <alignment/>
      <protection/>
    </xf>
    <xf numFmtId="0" fontId="13" fillId="0" borderId="0" xfId="99" applyBorder="1">
      <alignment/>
      <protection/>
    </xf>
    <xf numFmtId="4" fontId="13" fillId="0" borderId="16" xfId="99" applyNumberFormat="1" applyFill="1" applyBorder="1" applyAlignment="1" applyProtection="1">
      <alignment horizontal="center" vertical="center"/>
      <protection/>
    </xf>
    <xf numFmtId="0" fontId="13" fillId="0" borderId="20" xfId="99" applyFont="1" applyFill="1" applyBorder="1" applyAlignment="1" applyProtection="1">
      <alignment horizontal="left" vertical="center" wrapText="1"/>
      <protection/>
    </xf>
    <xf numFmtId="0" fontId="13" fillId="0" borderId="15" xfId="99" applyFont="1" applyFill="1" applyBorder="1" applyAlignment="1" applyProtection="1">
      <alignment horizontal="center" vertical="center" wrapText="1"/>
      <protection/>
    </xf>
    <xf numFmtId="4" fontId="13" fillId="0" borderId="16" xfId="99" applyNumberFormat="1" applyFill="1" applyBorder="1" applyAlignment="1" applyProtection="1">
      <alignment vertical="center"/>
      <protection/>
    </xf>
    <xf numFmtId="0" fontId="13" fillId="0" borderId="17" xfId="99" applyFont="1" applyFill="1" applyBorder="1" applyAlignment="1" applyProtection="1">
      <alignment horizontal="left" vertical="center" wrapText="1"/>
      <protection/>
    </xf>
    <xf numFmtId="0" fontId="13" fillId="0" borderId="17" xfId="99" applyFont="1" applyFill="1" applyBorder="1" applyAlignment="1" applyProtection="1">
      <alignment horizontal="center" vertical="center" wrapText="1"/>
      <protection/>
    </xf>
    <xf numFmtId="0" fontId="13" fillId="0" borderId="16" xfId="99" applyFont="1" applyFill="1" applyBorder="1" applyAlignment="1" applyProtection="1">
      <alignment horizontal="center" vertical="center" wrapText="1"/>
      <protection/>
    </xf>
    <xf numFmtId="4" fontId="13" fillId="0" borderId="18" xfId="99" applyNumberFormat="1" applyFill="1" applyBorder="1" applyAlignment="1" applyProtection="1">
      <alignment vertical="center"/>
      <protection/>
    </xf>
    <xf numFmtId="0" fontId="24" fillId="0" borderId="10" xfId="99" applyFont="1" applyFill="1" applyBorder="1" applyAlignment="1" applyProtection="1">
      <alignment horizontal="left" vertical="center"/>
      <protection/>
    </xf>
    <xf numFmtId="4" fontId="24" fillId="0" borderId="11" xfId="99" applyNumberFormat="1" applyFont="1" applyFill="1" applyBorder="1" applyAlignment="1" applyProtection="1">
      <alignment horizontal="center" vertical="center"/>
      <protection/>
    </xf>
    <xf numFmtId="4" fontId="24" fillId="0" borderId="12" xfId="99" applyNumberFormat="1" applyFont="1" applyFill="1" applyBorder="1" applyAlignment="1" applyProtection="1">
      <alignment horizontal="right" vertical="center"/>
      <protection/>
    </xf>
    <xf numFmtId="2" fontId="13" fillId="0" borderId="0" xfId="99" applyNumberFormat="1" applyFill="1" applyProtection="1">
      <alignment/>
      <protection/>
    </xf>
    <xf numFmtId="0" fontId="13" fillId="0" borderId="0" xfId="99" applyFill="1" applyBorder="1" applyAlignment="1" applyProtection="1">
      <alignment horizontal="left" vertical="center"/>
      <protection/>
    </xf>
    <xf numFmtId="9" fontId="13" fillId="0" borderId="0" xfId="99" applyNumberFormat="1" applyFont="1" applyFill="1" applyProtection="1">
      <alignment/>
      <protection/>
    </xf>
    <xf numFmtId="0" fontId="13" fillId="0" borderId="0" xfId="99" applyFill="1" applyAlignment="1" applyProtection="1">
      <alignment horizontal="center"/>
      <protection/>
    </xf>
    <xf numFmtId="0" fontId="13" fillId="0" borderId="0" xfId="99" applyFill="1" applyBorder="1" applyAlignment="1" applyProtection="1">
      <alignment horizontal="center"/>
      <protection/>
    </xf>
    <xf numFmtId="0" fontId="13" fillId="0" borderId="0" xfId="99" applyFont="1" applyFill="1" applyBorder="1" applyAlignment="1" applyProtection="1">
      <alignment horizontal="left" vertical="center" wrapText="1"/>
      <protection/>
    </xf>
    <xf numFmtId="0" fontId="13" fillId="0" borderId="0" xfId="99" applyFont="1" applyFill="1" applyBorder="1" applyAlignment="1" applyProtection="1">
      <alignment horizontal="center" vertical="center" wrapText="1"/>
      <protection/>
    </xf>
    <xf numFmtId="4" fontId="13" fillId="0" borderId="0" xfId="99" applyNumberFormat="1" applyFill="1" applyBorder="1" applyAlignment="1" applyProtection="1">
      <alignment horizontal="center" vertical="center"/>
      <protection/>
    </xf>
    <xf numFmtId="2" fontId="13" fillId="0" borderId="0" xfId="99" applyNumberFormat="1" applyBorder="1">
      <alignment/>
      <protection/>
    </xf>
    <xf numFmtId="0" fontId="13" fillId="0" borderId="0" xfId="99" applyFill="1" applyBorder="1" applyAlignment="1" applyProtection="1">
      <alignment horizontal="center" vertical="center"/>
      <protection/>
    </xf>
    <xf numFmtId="2" fontId="13" fillId="0" borderId="0" xfId="99" applyNumberFormat="1" applyFill="1" applyBorder="1">
      <alignment/>
      <protection/>
    </xf>
    <xf numFmtId="0" fontId="13" fillId="0" borderId="0" xfId="99" applyFill="1" applyBorder="1" applyAlignment="1" applyProtection="1">
      <alignment horizontal="center" vertical="center" wrapText="1"/>
      <protection/>
    </xf>
    <xf numFmtId="0" fontId="13" fillId="0" borderId="0" xfId="99" applyFill="1" applyBorder="1" applyProtection="1">
      <alignment/>
      <protection/>
    </xf>
    <xf numFmtId="0" fontId="13" fillId="0" borderId="0" xfId="104" applyFill="1" applyProtection="1">
      <alignment/>
      <protection/>
    </xf>
    <xf numFmtId="0" fontId="13" fillId="0" borderId="0" xfId="104">
      <alignment/>
      <protection/>
    </xf>
    <xf numFmtId="0" fontId="13" fillId="0" borderId="0" xfId="104" applyNumberFormat="1">
      <alignment/>
      <protection/>
    </xf>
    <xf numFmtId="0" fontId="13" fillId="0" borderId="0" xfId="104" applyFill="1">
      <alignment/>
      <protection/>
    </xf>
    <xf numFmtId="0" fontId="21" fillId="11" borderId="10" xfId="104" applyFont="1" applyFill="1" applyBorder="1" applyAlignment="1" applyProtection="1">
      <alignment horizontal="center" vertical="center"/>
      <protection/>
    </xf>
    <xf numFmtId="0" fontId="21" fillId="11" borderId="10" xfId="104" applyFont="1" applyFill="1" applyBorder="1" applyAlignment="1" applyProtection="1">
      <alignment horizontal="center" vertical="center" wrapText="1"/>
      <protection/>
    </xf>
    <xf numFmtId="0" fontId="21" fillId="11" borderId="11" xfId="104" applyFont="1" applyFill="1" applyBorder="1" applyAlignment="1" applyProtection="1">
      <alignment horizontal="center" vertical="center"/>
      <protection/>
    </xf>
    <xf numFmtId="0" fontId="21" fillId="11" borderId="11" xfId="104" applyFont="1" applyFill="1" applyBorder="1" applyAlignment="1" applyProtection="1">
      <alignment horizontal="center" vertical="center" wrapText="1"/>
      <protection/>
    </xf>
    <xf numFmtId="0" fontId="21" fillId="11" borderId="12" xfId="104" applyFont="1" applyFill="1" applyBorder="1" applyAlignment="1" applyProtection="1">
      <alignment horizontal="center" vertical="center" wrapText="1"/>
      <protection/>
    </xf>
    <xf numFmtId="0" fontId="13" fillId="0" borderId="13" xfId="104" applyNumberFormat="1" applyBorder="1">
      <alignment/>
      <protection/>
    </xf>
    <xf numFmtId="0" fontId="13" fillId="0" borderId="0" xfId="104" applyFill="1" applyBorder="1">
      <alignment/>
      <protection/>
    </xf>
    <xf numFmtId="0" fontId="13" fillId="0" borderId="14" xfId="104" applyFill="1" applyBorder="1" applyAlignment="1" applyProtection="1">
      <alignment horizontal="center" vertical="center"/>
      <protection/>
    </xf>
    <xf numFmtId="0" fontId="13" fillId="0" borderId="15" xfId="104" applyFont="1" applyFill="1" applyBorder="1" applyAlignment="1" applyProtection="1">
      <alignment horizontal="left" vertical="center" wrapText="1"/>
      <protection/>
    </xf>
    <xf numFmtId="0" fontId="13" fillId="0" borderId="15" xfId="104" applyFill="1" applyBorder="1" applyAlignment="1" applyProtection="1">
      <alignment horizontal="center" vertical="center" wrapText="1"/>
      <protection/>
    </xf>
    <xf numFmtId="4" fontId="13" fillId="0" borderId="15" xfId="104" applyNumberFormat="1" applyFill="1" applyBorder="1" applyAlignment="1" applyProtection="1">
      <alignment horizontal="center" vertical="center"/>
      <protection/>
    </xf>
    <xf numFmtId="4" fontId="13" fillId="0" borderId="16" xfId="104" applyNumberFormat="1" applyFill="1" applyBorder="1" applyAlignment="1" applyProtection="1">
      <alignment horizontal="right" vertical="center"/>
      <protection/>
    </xf>
    <xf numFmtId="2" fontId="13" fillId="0" borderId="13" xfId="104" applyNumberFormat="1" applyFill="1" applyBorder="1">
      <alignment/>
      <protection/>
    </xf>
    <xf numFmtId="4" fontId="13" fillId="0" borderId="15" xfId="104" applyNumberFormat="1" applyFont="1" applyFill="1" applyBorder="1" applyAlignment="1" applyProtection="1">
      <alignment horizontal="center" vertical="center"/>
      <protection/>
    </xf>
    <xf numFmtId="4" fontId="13" fillId="0" borderId="15" xfId="104" applyNumberFormat="1" applyFont="1" applyFill="1" applyBorder="1" applyAlignment="1" applyProtection="1">
      <alignment horizontal="center" vertical="center"/>
      <protection/>
    </xf>
    <xf numFmtId="2" fontId="13" fillId="0" borderId="0" xfId="104" applyNumberFormat="1" applyFill="1" applyBorder="1">
      <alignment/>
      <protection/>
    </xf>
    <xf numFmtId="0" fontId="13" fillId="0" borderId="0" xfId="104" applyBorder="1">
      <alignment/>
      <protection/>
    </xf>
    <xf numFmtId="4" fontId="13" fillId="0" borderId="16" xfId="104" applyNumberFormat="1" applyFill="1" applyBorder="1" applyAlignment="1" applyProtection="1">
      <alignment horizontal="center" vertical="center"/>
      <protection/>
    </xf>
    <xf numFmtId="0" fontId="24" fillId="0" borderId="10" xfId="104" applyFont="1" applyFill="1" applyBorder="1" applyAlignment="1" applyProtection="1">
      <alignment horizontal="left" vertical="center"/>
      <protection/>
    </xf>
    <xf numFmtId="4" fontId="24" fillId="0" borderId="11" xfId="104" applyNumberFormat="1" applyFont="1" applyFill="1" applyBorder="1" applyAlignment="1" applyProtection="1">
      <alignment horizontal="center" vertical="center"/>
      <protection/>
    </xf>
    <xf numFmtId="4" fontId="24" fillId="0" borderId="12" xfId="104" applyNumberFormat="1" applyFont="1" applyFill="1" applyBorder="1" applyAlignment="1" applyProtection="1">
      <alignment horizontal="right" vertical="center"/>
      <protection/>
    </xf>
    <xf numFmtId="2" fontId="13" fillId="0" borderId="13" xfId="104" applyNumberFormat="1" applyBorder="1">
      <alignment/>
      <protection/>
    </xf>
    <xf numFmtId="2" fontId="13" fillId="0" borderId="0" xfId="104" applyNumberFormat="1" applyFill="1" applyProtection="1">
      <alignment/>
      <protection/>
    </xf>
    <xf numFmtId="0" fontId="13" fillId="0" borderId="0" xfId="110" applyFill="1" applyProtection="1">
      <alignment/>
      <protection/>
    </xf>
    <xf numFmtId="2" fontId="13" fillId="0" borderId="0" xfId="110" applyNumberFormat="1">
      <alignment/>
      <protection/>
    </xf>
    <xf numFmtId="0" fontId="13" fillId="0" borderId="0" xfId="110">
      <alignment/>
      <protection/>
    </xf>
    <xf numFmtId="0" fontId="13" fillId="0" borderId="0" xfId="110" applyFill="1">
      <alignment/>
      <protection/>
    </xf>
    <xf numFmtId="0" fontId="21" fillId="11" borderId="10" xfId="110" applyFont="1" applyFill="1" applyBorder="1" applyAlignment="1" applyProtection="1">
      <alignment horizontal="center" vertical="center"/>
      <protection/>
    </xf>
    <xf numFmtId="0" fontId="21" fillId="11" borderId="10" xfId="110" applyFont="1" applyFill="1" applyBorder="1" applyAlignment="1" applyProtection="1">
      <alignment horizontal="center" vertical="center" wrapText="1"/>
      <protection/>
    </xf>
    <xf numFmtId="0" fontId="21" fillId="11" borderId="11" xfId="110" applyFont="1" applyFill="1" applyBorder="1" applyAlignment="1" applyProtection="1">
      <alignment horizontal="center" vertical="center"/>
      <protection/>
    </xf>
    <xf numFmtId="0" fontId="21" fillId="11" borderId="11" xfId="110" applyFont="1" applyFill="1" applyBorder="1" applyAlignment="1" applyProtection="1">
      <alignment horizontal="center" vertical="center" wrapText="1"/>
      <protection/>
    </xf>
    <xf numFmtId="0" fontId="21" fillId="11" borderId="12" xfId="110" applyFont="1" applyFill="1" applyBorder="1" applyAlignment="1" applyProtection="1">
      <alignment horizontal="center" vertical="center" wrapText="1"/>
      <protection/>
    </xf>
    <xf numFmtId="2" fontId="13" fillId="0" borderId="13" xfId="110" applyNumberFormat="1" applyBorder="1">
      <alignment/>
      <protection/>
    </xf>
    <xf numFmtId="0" fontId="13" fillId="0" borderId="0" xfId="110" applyFill="1" applyBorder="1">
      <alignment/>
      <protection/>
    </xf>
    <xf numFmtId="0" fontId="13" fillId="0" borderId="14" xfId="110" applyFill="1" applyBorder="1" applyAlignment="1" applyProtection="1">
      <alignment horizontal="center" vertical="center"/>
      <protection/>
    </xf>
    <xf numFmtId="0" fontId="13" fillId="0" borderId="15" xfId="110" applyFont="1" applyFill="1" applyBorder="1" applyAlignment="1" applyProtection="1">
      <alignment horizontal="left" vertical="center" wrapText="1"/>
      <protection/>
    </xf>
    <xf numFmtId="0" fontId="13" fillId="0" borderId="15" xfId="110" applyFill="1" applyBorder="1" applyAlignment="1" applyProtection="1">
      <alignment horizontal="center" vertical="center" wrapText="1"/>
      <protection/>
    </xf>
    <xf numFmtId="4" fontId="13" fillId="0" borderId="15" xfId="110" applyNumberFormat="1" applyFill="1" applyBorder="1" applyAlignment="1" applyProtection="1">
      <alignment horizontal="center" vertical="center"/>
      <protection/>
    </xf>
    <xf numFmtId="4" fontId="13" fillId="0" borderId="16" xfId="110" applyNumberFormat="1" applyFill="1" applyBorder="1" applyAlignment="1" applyProtection="1">
      <alignment horizontal="right" vertical="center"/>
      <protection/>
    </xf>
    <xf numFmtId="2" fontId="13" fillId="0" borderId="13" xfId="110" applyNumberFormat="1" applyFill="1" applyBorder="1">
      <alignment/>
      <protection/>
    </xf>
    <xf numFmtId="0" fontId="22" fillId="0" borderId="15" xfId="110" applyFont="1" applyFill="1" applyBorder="1" applyAlignment="1" applyProtection="1">
      <alignment horizontal="left" vertical="center" wrapText="1"/>
      <protection/>
    </xf>
    <xf numFmtId="4" fontId="13" fillId="0" borderId="15" xfId="110" applyNumberFormat="1" applyFont="1" applyFill="1" applyBorder="1" applyAlignment="1" applyProtection="1">
      <alignment horizontal="center" vertical="center"/>
      <protection/>
    </xf>
    <xf numFmtId="4" fontId="13" fillId="0" borderId="15" xfId="110" applyNumberFormat="1" applyFont="1" applyFill="1" applyBorder="1" applyAlignment="1" applyProtection="1">
      <alignment horizontal="center" vertical="center"/>
      <protection/>
    </xf>
    <xf numFmtId="4" fontId="13" fillId="0" borderId="16" xfId="110" applyNumberFormat="1" applyFill="1" applyBorder="1" applyAlignment="1" applyProtection="1">
      <alignment horizontal="center" vertical="center"/>
      <protection/>
    </xf>
    <xf numFmtId="4" fontId="13" fillId="0" borderId="0" xfId="110" applyNumberFormat="1" applyFill="1" applyBorder="1">
      <alignment/>
      <protection/>
    </xf>
    <xf numFmtId="0" fontId="13" fillId="0" borderId="0" xfId="110" applyBorder="1">
      <alignment/>
      <protection/>
    </xf>
    <xf numFmtId="0" fontId="22" fillId="0" borderId="15" xfId="110" applyFont="1" applyFill="1" applyBorder="1" applyAlignment="1" applyProtection="1">
      <alignment horizontal="center" vertical="center" wrapText="1"/>
      <protection/>
    </xf>
    <xf numFmtId="0" fontId="13" fillId="0" borderId="15" xfId="110" applyFont="1" applyFill="1" applyBorder="1" applyAlignment="1" applyProtection="1">
      <alignment horizontal="center" vertical="center" wrapText="1"/>
      <protection/>
    </xf>
    <xf numFmtId="0" fontId="13" fillId="0" borderId="17" xfId="110" applyFont="1" applyFill="1" applyBorder="1" applyAlignment="1" applyProtection="1">
      <alignment horizontal="left" vertical="center" wrapText="1"/>
      <protection/>
    </xf>
    <xf numFmtId="0" fontId="13" fillId="0" borderId="17" xfId="110" applyFont="1" applyFill="1" applyBorder="1" applyAlignment="1" applyProtection="1">
      <alignment horizontal="center" vertical="center" wrapText="1"/>
      <protection/>
    </xf>
    <xf numFmtId="0" fontId="13" fillId="0" borderId="16" xfId="110" applyFont="1" applyFill="1" applyBorder="1" applyAlignment="1" applyProtection="1">
      <alignment horizontal="center" vertical="center" wrapText="1"/>
      <protection/>
    </xf>
    <xf numFmtId="0" fontId="13" fillId="0" borderId="15" xfId="110" applyFill="1" applyBorder="1" applyAlignment="1" applyProtection="1">
      <alignment horizontal="center"/>
      <protection/>
    </xf>
    <xf numFmtId="0" fontId="13" fillId="0" borderId="15" xfId="110" applyFill="1" applyBorder="1" applyProtection="1">
      <alignment/>
      <protection/>
    </xf>
    <xf numFmtId="0" fontId="24" fillId="0" borderId="10" xfId="110" applyFont="1" applyFill="1" applyBorder="1" applyAlignment="1" applyProtection="1">
      <alignment horizontal="left" vertical="center"/>
      <protection/>
    </xf>
    <xf numFmtId="4" fontId="24" fillId="0" borderId="11" xfId="110" applyNumberFormat="1" applyFont="1" applyFill="1" applyBorder="1" applyAlignment="1" applyProtection="1">
      <alignment horizontal="center" vertical="center"/>
      <protection/>
    </xf>
    <xf numFmtId="4" fontId="24" fillId="0" borderId="12" xfId="110" applyNumberFormat="1" applyFont="1" applyFill="1" applyBorder="1" applyAlignment="1" applyProtection="1">
      <alignment horizontal="right" vertical="center"/>
      <protection/>
    </xf>
    <xf numFmtId="2" fontId="13" fillId="0" borderId="0" xfId="110" applyNumberFormat="1" applyFill="1" applyProtection="1">
      <alignment/>
      <protection/>
    </xf>
    <xf numFmtId="0" fontId="13" fillId="0" borderId="0" xfId="110" applyFill="1" applyBorder="1" applyAlignment="1" applyProtection="1">
      <alignment horizontal="left" vertical="center"/>
      <protection/>
    </xf>
    <xf numFmtId="9" fontId="13" fillId="0" borderId="0" xfId="110" applyNumberFormat="1" applyFont="1" applyFill="1" applyProtection="1">
      <alignment/>
      <protection/>
    </xf>
    <xf numFmtId="0" fontId="13" fillId="0" borderId="0" xfId="110" applyFill="1" applyAlignment="1" applyProtection="1">
      <alignment horizontal="center"/>
      <protection/>
    </xf>
    <xf numFmtId="0" fontId="13" fillId="0" borderId="0" xfId="110" applyFill="1" applyBorder="1" applyAlignment="1" applyProtection="1">
      <alignment horizontal="center"/>
      <protection/>
    </xf>
    <xf numFmtId="0" fontId="13" fillId="0" borderId="0" xfId="110" applyFont="1" applyFill="1" applyBorder="1" applyAlignment="1" applyProtection="1">
      <alignment horizontal="left" vertical="center" wrapText="1"/>
      <protection/>
    </xf>
    <xf numFmtId="0" fontId="13" fillId="0" borderId="0" xfId="110" applyFont="1" applyFill="1" applyBorder="1" applyAlignment="1" applyProtection="1">
      <alignment horizontal="center" vertical="center" wrapText="1"/>
      <protection/>
    </xf>
    <xf numFmtId="4" fontId="13" fillId="0" borderId="0" xfId="110" applyNumberFormat="1" applyFill="1" applyBorder="1" applyAlignment="1" applyProtection="1">
      <alignment horizontal="center" vertical="center"/>
      <protection/>
    </xf>
    <xf numFmtId="0" fontId="13" fillId="0" borderId="0" xfId="110" applyFill="1" applyBorder="1" applyAlignment="1" applyProtection="1">
      <alignment horizontal="center" vertical="center"/>
      <protection/>
    </xf>
    <xf numFmtId="2" fontId="13" fillId="0" borderId="39" xfId="110" applyNumberFormat="1" applyFill="1" applyBorder="1">
      <alignment/>
      <protection/>
    </xf>
    <xf numFmtId="0" fontId="13" fillId="0" borderId="0" xfId="110" applyFill="1" applyBorder="1" applyAlignment="1" applyProtection="1">
      <alignment horizontal="center" vertical="center" wrapText="1"/>
      <protection/>
    </xf>
    <xf numFmtId="0" fontId="13" fillId="0" borderId="0" xfId="111" applyFill="1" applyProtection="1">
      <alignment/>
      <protection/>
    </xf>
    <xf numFmtId="0" fontId="13" fillId="0" borderId="0" xfId="111">
      <alignment/>
      <protection/>
    </xf>
    <xf numFmtId="0" fontId="13" fillId="0" borderId="0" xfId="111" applyNumberFormat="1">
      <alignment/>
      <protection/>
    </xf>
    <xf numFmtId="0" fontId="13" fillId="0" borderId="0" xfId="111" applyFill="1">
      <alignment/>
      <protection/>
    </xf>
    <xf numFmtId="0" fontId="21" fillId="11" borderId="10" xfId="111" applyFont="1" applyFill="1" applyBorder="1" applyAlignment="1" applyProtection="1">
      <alignment horizontal="center" vertical="center"/>
      <protection/>
    </xf>
    <xf numFmtId="0" fontId="21" fillId="11" borderId="10" xfId="111" applyFont="1" applyFill="1" applyBorder="1" applyAlignment="1" applyProtection="1">
      <alignment horizontal="center" vertical="center" wrapText="1"/>
      <protection/>
    </xf>
    <xf numFmtId="0" fontId="21" fillId="11" borderId="11" xfId="111" applyFont="1" applyFill="1" applyBorder="1" applyAlignment="1" applyProtection="1">
      <alignment horizontal="center" vertical="center"/>
      <protection/>
    </xf>
    <xf numFmtId="0" fontId="21" fillId="11" borderId="11" xfId="111" applyFont="1" applyFill="1" applyBorder="1" applyAlignment="1" applyProtection="1">
      <alignment horizontal="center" vertical="center" wrapText="1"/>
      <protection/>
    </xf>
    <xf numFmtId="0" fontId="21" fillId="11" borderId="12" xfId="111" applyFont="1" applyFill="1" applyBorder="1" applyAlignment="1" applyProtection="1">
      <alignment horizontal="center" vertical="center" wrapText="1"/>
      <protection/>
    </xf>
    <xf numFmtId="0" fontId="13" fillId="0" borderId="13" xfId="111" applyNumberFormat="1" applyFill="1" applyBorder="1">
      <alignment/>
      <protection/>
    </xf>
    <xf numFmtId="0" fontId="13" fillId="0" borderId="0" xfId="111" applyFill="1" applyBorder="1">
      <alignment/>
      <protection/>
    </xf>
    <xf numFmtId="0" fontId="13" fillId="0" borderId="14" xfId="111" applyFill="1" applyBorder="1" applyAlignment="1" applyProtection="1">
      <alignment horizontal="center" vertical="center"/>
      <protection/>
    </xf>
    <xf numFmtId="0" fontId="13" fillId="0" borderId="15" xfId="111" applyFont="1" applyFill="1" applyBorder="1" applyAlignment="1" applyProtection="1">
      <alignment horizontal="left" vertical="center" wrapText="1"/>
      <protection/>
    </xf>
    <xf numFmtId="0" fontId="13" fillId="0" borderId="15" xfId="111" applyFill="1" applyBorder="1" applyAlignment="1" applyProtection="1">
      <alignment horizontal="center" vertical="center" wrapText="1"/>
      <protection/>
    </xf>
    <xf numFmtId="4" fontId="13" fillId="0" borderId="15" xfId="111" applyNumberFormat="1" applyFill="1" applyBorder="1" applyAlignment="1" applyProtection="1">
      <alignment horizontal="center" vertical="center"/>
      <protection/>
    </xf>
    <xf numFmtId="4" fontId="13" fillId="0" borderId="16" xfId="111" applyNumberFormat="1" applyFill="1" applyBorder="1" applyAlignment="1" applyProtection="1">
      <alignment horizontal="right" vertical="center"/>
      <protection/>
    </xf>
    <xf numFmtId="2" fontId="13" fillId="0" borderId="13" xfId="111" applyNumberFormat="1" applyFill="1" applyBorder="1">
      <alignment/>
      <protection/>
    </xf>
    <xf numFmtId="4" fontId="13" fillId="0" borderId="15" xfId="111" applyNumberFormat="1" applyFont="1" applyFill="1" applyBorder="1" applyAlignment="1" applyProtection="1">
      <alignment horizontal="center" vertical="center"/>
      <protection/>
    </xf>
    <xf numFmtId="4" fontId="13" fillId="0" borderId="15" xfId="111" applyNumberFormat="1" applyFont="1" applyFill="1" applyBorder="1" applyAlignment="1" applyProtection="1">
      <alignment horizontal="center" vertical="center"/>
      <protection/>
    </xf>
    <xf numFmtId="2" fontId="13" fillId="0" borderId="0" xfId="111" applyNumberFormat="1" applyFill="1" applyBorder="1">
      <alignment/>
      <protection/>
    </xf>
    <xf numFmtId="0" fontId="13" fillId="0" borderId="15" xfId="111" applyFont="1" applyFill="1" applyBorder="1" applyAlignment="1" applyProtection="1">
      <alignment vertical="center" wrapText="1"/>
      <protection/>
    </xf>
    <xf numFmtId="0" fontId="13" fillId="0" borderId="15" xfId="111" applyFont="1" applyFill="1" applyBorder="1" applyAlignment="1" applyProtection="1">
      <alignment horizontal="center" vertical="center" wrapText="1"/>
      <protection/>
    </xf>
    <xf numFmtId="4" fontId="13" fillId="0" borderId="16" xfId="111" applyNumberFormat="1" applyFill="1" applyBorder="1" applyAlignment="1" applyProtection="1">
      <alignment vertical="center"/>
      <protection/>
    </xf>
    <xf numFmtId="0" fontId="13" fillId="0" borderId="20" xfId="111" applyFont="1" applyFill="1" applyBorder="1" applyAlignment="1" applyProtection="1">
      <alignment vertical="center" wrapText="1"/>
      <protection/>
    </xf>
    <xf numFmtId="0" fontId="13" fillId="0" borderId="17" xfId="111" applyFont="1" applyFill="1" applyBorder="1" applyAlignment="1" applyProtection="1">
      <alignment vertical="center" wrapText="1"/>
      <protection/>
    </xf>
    <xf numFmtId="0" fontId="13" fillId="0" borderId="17" xfId="111" applyFont="1" applyFill="1" applyBorder="1" applyAlignment="1" applyProtection="1">
      <alignment horizontal="center" vertical="center" wrapText="1"/>
      <protection/>
    </xf>
    <xf numFmtId="0" fontId="13" fillId="0" borderId="16" xfId="111" applyFont="1" applyFill="1" applyBorder="1" applyAlignment="1" applyProtection="1">
      <alignment horizontal="center" vertical="center" wrapText="1"/>
      <protection/>
    </xf>
    <xf numFmtId="0" fontId="13" fillId="0" borderId="20" xfId="111" applyFont="1" applyFill="1" applyBorder="1" applyAlignment="1" applyProtection="1">
      <alignment horizontal="center" vertical="center" wrapText="1"/>
      <protection/>
    </xf>
    <xf numFmtId="4" fontId="13" fillId="0" borderId="18" xfId="111" applyNumberFormat="1" applyFill="1" applyBorder="1" applyAlignment="1" applyProtection="1">
      <alignment vertical="center"/>
      <protection/>
    </xf>
    <xf numFmtId="0" fontId="13" fillId="17" borderId="0" xfId="111" applyFill="1" applyProtection="1">
      <alignment/>
      <protection/>
    </xf>
    <xf numFmtId="0" fontId="13" fillId="17" borderId="0" xfId="111" applyFill="1">
      <alignment/>
      <protection/>
    </xf>
    <xf numFmtId="0" fontId="24" fillId="0" borderId="10" xfId="111" applyFont="1" applyFill="1" applyBorder="1" applyAlignment="1" applyProtection="1">
      <alignment horizontal="left" vertical="center"/>
      <protection/>
    </xf>
    <xf numFmtId="4" fontId="24" fillId="0" borderId="11" xfId="111" applyNumberFormat="1" applyFont="1" applyFill="1" applyBorder="1" applyAlignment="1" applyProtection="1">
      <alignment horizontal="center" vertical="center"/>
      <protection/>
    </xf>
    <xf numFmtId="4" fontId="24" fillId="0" borderId="34" xfId="111" applyNumberFormat="1" applyFont="1" applyFill="1" applyBorder="1" applyAlignment="1" applyProtection="1">
      <alignment horizontal="right" vertical="center"/>
      <protection/>
    </xf>
    <xf numFmtId="2" fontId="13" fillId="0" borderId="40" xfId="111" applyNumberFormat="1" applyBorder="1">
      <alignment/>
      <protection/>
    </xf>
    <xf numFmtId="2" fontId="13" fillId="0" borderId="0" xfId="111" applyNumberFormat="1" applyFill="1" applyProtection="1">
      <alignment/>
      <protection/>
    </xf>
    <xf numFmtId="0" fontId="13" fillId="0" borderId="0" xfId="112" applyFill="1" applyProtection="1">
      <alignment/>
      <protection/>
    </xf>
    <xf numFmtId="0" fontId="13" fillId="0" borderId="0" xfId="112">
      <alignment/>
      <protection/>
    </xf>
    <xf numFmtId="0" fontId="13" fillId="0" borderId="0" xfId="112" applyNumberFormat="1">
      <alignment/>
      <protection/>
    </xf>
    <xf numFmtId="0" fontId="13" fillId="0" borderId="0" xfId="112" applyFill="1">
      <alignment/>
      <protection/>
    </xf>
    <xf numFmtId="0" fontId="21" fillId="11" borderId="10" xfId="112" applyFont="1" applyFill="1" applyBorder="1" applyAlignment="1" applyProtection="1">
      <alignment horizontal="center" vertical="center"/>
      <protection/>
    </xf>
    <xf numFmtId="0" fontId="21" fillId="11" borderId="10" xfId="112" applyFont="1" applyFill="1" applyBorder="1" applyAlignment="1" applyProtection="1">
      <alignment horizontal="center" vertical="center" wrapText="1"/>
      <protection/>
    </xf>
    <xf numFmtId="0" fontId="21" fillId="11" borderId="11" xfId="112" applyFont="1" applyFill="1" applyBorder="1" applyAlignment="1" applyProtection="1">
      <alignment horizontal="center" vertical="center"/>
      <protection/>
    </xf>
    <xf numFmtId="0" fontId="21" fillId="11" borderId="11" xfId="112" applyFont="1" applyFill="1" applyBorder="1" applyAlignment="1" applyProtection="1">
      <alignment horizontal="center" vertical="center" wrapText="1"/>
      <protection/>
    </xf>
    <xf numFmtId="0" fontId="21" fillId="11" borderId="34" xfId="112" applyFont="1" applyFill="1" applyBorder="1" applyAlignment="1" applyProtection="1">
      <alignment horizontal="center" vertical="center" wrapText="1"/>
      <protection/>
    </xf>
    <xf numFmtId="0" fontId="13" fillId="0" borderId="0" xfId="112" applyNumberFormat="1" applyBorder="1">
      <alignment/>
      <protection/>
    </xf>
    <xf numFmtId="0" fontId="13" fillId="0" borderId="14" xfId="112" applyFill="1" applyBorder="1" applyAlignment="1" applyProtection="1">
      <alignment horizontal="center" vertical="center"/>
      <protection/>
    </xf>
    <xf numFmtId="0" fontId="13" fillId="0" borderId="15" xfId="112" applyFont="1" applyFill="1" applyBorder="1" applyAlignment="1" applyProtection="1">
      <alignment horizontal="left" vertical="center" wrapText="1"/>
      <protection/>
    </xf>
    <xf numFmtId="0" fontId="13" fillId="0" borderId="15" xfId="112" applyFill="1" applyBorder="1" applyAlignment="1" applyProtection="1">
      <alignment horizontal="center" vertical="center" wrapText="1"/>
      <protection/>
    </xf>
    <xf numFmtId="4" fontId="13" fillId="0" borderId="15" xfId="112" applyNumberFormat="1" applyFill="1" applyBorder="1" applyAlignment="1" applyProtection="1">
      <alignment horizontal="center" vertical="center"/>
      <protection/>
    </xf>
    <xf numFmtId="4" fontId="13" fillId="0" borderId="32" xfId="112" applyNumberFormat="1" applyFill="1" applyBorder="1" applyAlignment="1" applyProtection="1">
      <alignment horizontal="right" vertical="center"/>
      <protection/>
    </xf>
    <xf numFmtId="2" fontId="13" fillId="0" borderId="0" xfId="112" applyNumberFormat="1" applyFill="1" applyBorder="1">
      <alignment/>
      <protection/>
    </xf>
    <xf numFmtId="4" fontId="13" fillId="0" borderId="15" xfId="112" applyNumberFormat="1" applyFont="1" applyFill="1" applyBorder="1" applyAlignment="1" applyProtection="1">
      <alignment horizontal="center" vertical="center"/>
      <protection/>
    </xf>
    <xf numFmtId="4" fontId="13" fillId="0" borderId="15" xfId="112" applyNumberFormat="1" applyFont="1" applyFill="1" applyBorder="1" applyAlignment="1" applyProtection="1">
      <alignment horizontal="center" vertical="center"/>
      <protection/>
    </xf>
    <xf numFmtId="2" fontId="13" fillId="0" borderId="0" xfId="112" applyNumberFormat="1" applyFill="1">
      <alignment/>
      <protection/>
    </xf>
    <xf numFmtId="0" fontId="13" fillId="0" borderId="15" xfId="112" applyFont="1" applyFill="1" applyBorder="1" applyAlignment="1" applyProtection="1">
      <alignment horizontal="center" vertical="center" wrapText="1"/>
      <protection/>
    </xf>
    <xf numFmtId="9" fontId="13" fillId="0" borderId="0" xfId="112" applyNumberFormat="1">
      <alignment/>
      <protection/>
    </xf>
    <xf numFmtId="0" fontId="24" fillId="0" borderId="10" xfId="112" applyFont="1" applyFill="1" applyBorder="1" applyAlignment="1" applyProtection="1">
      <alignment horizontal="left" vertical="center"/>
      <protection/>
    </xf>
    <xf numFmtId="4" fontId="24" fillId="0" borderId="11" xfId="112" applyNumberFormat="1" applyFont="1" applyFill="1" applyBorder="1" applyAlignment="1" applyProtection="1">
      <alignment horizontal="center" vertical="center"/>
      <protection/>
    </xf>
    <xf numFmtId="4" fontId="24" fillId="0" borderId="34" xfId="112" applyNumberFormat="1" applyFont="1" applyFill="1" applyBorder="1" applyAlignment="1" applyProtection="1">
      <alignment horizontal="right" vertical="center"/>
      <protection/>
    </xf>
    <xf numFmtId="2" fontId="13" fillId="0" borderId="0" xfId="112" applyNumberFormat="1" applyBorder="1">
      <alignment/>
      <protection/>
    </xf>
    <xf numFmtId="2" fontId="13" fillId="0" borderId="0" xfId="112" applyNumberFormat="1" applyFill="1" applyProtection="1">
      <alignment/>
      <protection/>
    </xf>
    <xf numFmtId="0" fontId="13" fillId="0" borderId="0" xfId="75" applyFill="1" applyProtection="1">
      <alignment/>
      <protection/>
    </xf>
    <xf numFmtId="0" fontId="13" fillId="0" borderId="0" xfId="75">
      <alignment/>
      <protection/>
    </xf>
    <xf numFmtId="0" fontId="13" fillId="0" borderId="0" xfId="75" applyFill="1">
      <alignment/>
      <protection/>
    </xf>
    <xf numFmtId="0" fontId="21" fillId="11" borderId="10" xfId="75" applyFont="1" applyFill="1" applyBorder="1" applyAlignment="1" applyProtection="1">
      <alignment horizontal="center" vertical="center"/>
      <protection/>
    </xf>
    <xf numFmtId="0" fontId="21" fillId="11" borderId="10" xfId="75" applyFont="1" applyFill="1" applyBorder="1" applyAlignment="1" applyProtection="1">
      <alignment horizontal="center" vertical="center" wrapText="1"/>
      <protection/>
    </xf>
    <xf numFmtId="0" fontId="21" fillId="11" borderId="11" xfId="75" applyFont="1" applyFill="1" applyBorder="1" applyAlignment="1" applyProtection="1">
      <alignment horizontal="center" vertical="center"/>
      <protection/>
    </xf>
    <xf numFmtId="0" fontId="21" fillId="11" borderId="11" xfId="75" applyFont="1" applyFill="1" applyBorder="1" applyAlignment="1" applyProtection="1">
      <alignment horizontal="center" vertical="center" wrapText="1"/>
      <protection/>
    </xf>
    <xf numFmtId="0" fontId="21" fillId="11" borderId="34" xfId="75" applyFont="1" applyFill="1" applyBorder="1" applyAlignment="1" applyProtection="1">
      <alignment horizontal="center" vertical="center" wrapText="1"/>
      <protection/>
    </xf>
    <xf numFmtId="0" fontId="13" fillId="0" borderId="14" xfId="75" applyFill="1" applyBorder="1" applyAlignment="1" applyProtection="1">
      <alignment horizontal="center" vertical="center"/>
      <protection/>
    </xf>
    <xf numFmtId="0" fontId="13" fillId="0" borderId="15" xfId="75" applyFont="1" applyFill="1" applyBorder="1" applyAlignment="1" applyProtection="1">
      <alignment horizontal="left" vertical="center" wrapText="1"/>
      <protection/>
    </xf>
    <xf numFmtId="0" fontId="13" fillId="0" borderId="15" xfId="75" applyFill="1" applyBorder="1" applyAlignment="1" applyProtection="1">
      <alignment horizontal="center" vertical="center" wrapText="1"/>
      <protection/>
    </xf>
    <xf numFmtId="4" fontId="13" fillId="0" borderId="15" xfId="75" applyNumberFormat="1" applyFill="1" applyBorder="1" applyAlignment="1" applyProtection="1">
      <alignment horizontal="center" vertical="center"/>
      <protection/>
    </xf>
    <xf numFmtId="4" fontId="13" fillId="0" borderId="32" xfId="75" applyNumberFormat="1" applyFill="1" applyBorder="1" applyAlignment="1" applyProtection="1">
      <alignment horizontal="right" vertical="center"/>
      <protection/>
    </xf>
    <xf numFmtId="4" fontId="13" fillId="0" borderId="15" xfId="75" applyNumberFormat="1" applyFont="1" applyFill="1" applyBorder="1" applyAlignment="1" applyProtection="1">
      <alignment horizontal="center" vertical="center"/>
      <protection/>
    </xf>
    <xf numFmtId="4" fontId="13" fillId="0" borderId="15" xfId="75" applyNumberFormat="1" applyFont="1" applyFill="1" applyBorder="1" applyAlignment="1" applyProtection="1">
      <alignment horizontal="center" vertical="center"/>
      <protection/>
    </xf>
    <xf numFmtId="2" fontId="13" fillId="0" borderId="0" xfId="75" applyNumberFormat="1" applyFill="1">
      <alignment/>
      <protection/>
    </xf>
    <xf numFmtId="0" fontId="13" fillId="0" borderId="15" xfId="75" applyFont="1" applyFill="1" applyBorder="1" applyAlignment="1" applyProtection="1">
      <alignment horizontal="center" vertical="center" wrapText="1"/>
      <protection/>
    </xf>
    <xf numFmtId="9" fontId="13" fillId="0" borderId="0" xfId="75" applyNumberFormat="1">
      <alignment/>
      <protection/>
    </xf>
    <xf numFmtId="0" fontId="24" fillId="0" borderId="10" xfId="75" applyFont="1" applyFill="1" applyBorder="1" applyAlignment="1" applyProtection="1">
      <alignment horizontal="left" vertical="center"/>
      <protection/>
    </xf>
    <xf numFmtId="4" fontId="24" fillId="0" borderId="11" xfId="75" applyNumberFormat="1" applyFont="1" applyFill="1" applyBorder="1" applyAlignment="1" applyProtection="1">
      <alignment horizontal="center" vertical="center"/>
      <protection/>
    </xf>
    <xf numFmtId="4" fontId="24" fillId="0" borderId="34" xfId="75" applyNumberFormat="1" applyFont="1" applyFill="1" applyBorder="1" applyAlignment="1" applyProtection="1">
      <alignment horizontal="right" vertical="center"/>
      <protection/>
    </xf>
    <xf numFmtId="2" fontId="13" fillId="0" borderId="0" xfId="75" applyNumberFormat="1" applyFill="1" applyProtection="1">
      <alignment/>
      <protection/>
    </xf>
    <xf numFmtId="0" fontId="13" fillId="0" borderId="0" xfId="76" applyFill="1" applyProtection="1">
      <alignment/>
      <protection/>
    </xf>
    <xf numFmtId="0" fontId="13" fillId="0" borderId="0" xfId="76">
      <alignment/>
      <protection/>
    </xf>
    <xf numFmtId="0" fontId="13" fillId="0" borderId="0" xfId="76" applyNumberFormat="1">
      <alignment/>
      <protection/>
    </xf>
    <xf numFmtId="0" fontId="13" fillId="0" borderId="0" xfId="76" applyFill="1">
      <alignment/>
      <protection/>
    </xf>
    <xf numFmtId="0" fontId="21" fillId="11" borderId="10" xfId="76" applyFont="1" applyFill="1" applyBorder="1" applyAlignment="1" applyProtection="1">
      <alignment horizontal="center" vertical="center"/>
      <protection/>
    </xf>
    <xf numFmtId="0" fontId="21" fillId="11" borderId="10" xfId="76" applyFont="1" applyFill="1" applyBorder="1" applyAlignment="1" applyProtection="1">
      <alignment horizontal="center" vertical="center" wrapText="1"/>
      <protection/>
    </xf>
    <xf numFmtId="0" fontId="21" fillId="11" borderId="11" xfId="76" applyFont="1" applyFill="1" applyBorder="1" applyAlignment="1" applyProtection="1">
      <alignment horizontal="center" vertical="center"/>
      <protection/>
    </xf>
    <xf numFmtId="0" fontId="21" fillId="11" borderId="11" xfId="76" applyFont="1" applyFill="1" applyBorder="1" applyAlignment="1" applyProtection="1">
      <alignment horizontal="center" vertical="center" wrapText="1"/>
      <protection/>
    </xf>
    <xf numFmtId="0" fontId="21" fillId="11" borderId="34" xfId="76" applyFont="1" applyFill="1" applyBorder="1" applyAlignment="1" applyProtection="1">
      <alignment horizontal="center" vertical="center" wrapText="1"/>
      <protection/>
    </xf>
    <xf numFmtId="0" fontId="13" fillId="0" borderId="0" xfId="76" applyNumberFormat="1" applyBorder="1">
      <alignment/>
      <protection/>
    </xf>
    <xf numFmtId="0" fontId="13" fillId="0" borderId="14" xfId="76" applyFill="1" applyBorder="1" applyAlignment="1" applyProtection="1">
      <alignment horizontal="center" vertical="center"/>
      <protection/>
    </xf>
    <xf numFmtId="0" fontId="13" fillId="0" borderId="15" xfId="76" applyFont="1" applyFill="1" applyBorder="1" applyAlignment="1" applyProtection="1">
      <alignment horizontal="left" vertical="center" wrapText="1"/>
      <protection/>
    </xf>
    <xf numFmtId="0" fontId="13" fillId="0" borderId="15" xfId="76" applyFill="1" applyBorder="1" applyAlignment="1" applyProtection="1">
      <alignment horizontal="center" vertical="center" wrapText="1"/>
      <protection/>
    </xf>
    <xf numFmtId="4" fontId="13" fillId="0" borderId="15" xfId="76" applyNumberFormat="1" applyFill="1" applyBorder="1" applyAlignment="1" applyProtection="1">
      <alignment horizontal="center" vertical="center"/>
      <protection/>
    </xf>
    <xf numFmtId="4" fontId="13" fillId="0" borderId="32" xfId="76" applyNumberFormat="1" applyFill="1" applyBorder="1" applyAlignment="1" applyProtection="1">
      <alignment horizontal="right" vertical="center"/>
      <protection/>
    </xf>
    <xf numFmtId="2" fontId="13" fillId="0" borderId="0" xfId="76" applyNumberFormat="1" applyFill="1" applyBorder="1">
      <alignment/>
      <protection/>
    </xf>
    <xf numFmtId="4" fontId="13" fillId="0" borderId="15" xfId="76" applyNumberFormat="1" applyFont="1" applyFill="1" applyBorder="1" applyAlignment="1" applyProtection="1">
      <alignment horizontal="center" vertical="center"/>
      <protection/>
    </xf>
    <xf numFmtId="4" fontId="13" fillId="0" borderId="15" xfId="76" applyNumberFormat="1" applyFont="1" applyFill="1" applyBorder="1" applyAlignment="1" applyProtection="1">
      <alignment horizontal="center" vertical="center"/>
      <protection/>
    </xf>
    <xf numFmtId="2" fontId="13" fillId="0" borderId="0" xfId="76" applyNumberFormat="1" applyFill="1">
      <alignment/>
      <protection/>
    </xf>
    <xf numFmtId="0" fontId="13" fillId="0" borderId="15" xfId="76" applyFont="1" applyFill="1" applyBorder="1" applyAlignment="1" applyProtection="1">
      <alignment horizontal="center" vertical="center" wrapText="1"/>
      <protection/>
    </xf>
    <xf numFmtId="9" fontId="13" fillId="0" borderId="0" xfId="76" applyNumberFormat="1">
      <alignment/>
      <protection/>
    </xf>
    <xf numFmtId="0" fontId="24" fillId="0" borderId="10" xfId="76" applyFont="1" applyFill="1" applyBorder="1" applyAlignment="1" applyProtection="1">
      <alignment horizontal="left" vertical="center"/>
      <protection/>
    </xf>
    <xf numFmtId="4" fontId="24" fillId="0" borderId="11" xfId="76" applyNumberFormat="1" applyFont="1" applyFill="1" applyBorder="1" applyAlignment="1" applyProtection="1">
      <alignment horizontal="center" vertical="center"/>
      <protection/>
    </xf>
    <xf numFmtId="4" fontId="24" fillId="0" borderId="34" xfId="76" applyNumberFormat="1" applyFont="1" applyFill="1" applyBorder="1" applyAlignment="1" applyProtection="1">
      <alignment horizontal="right" vertical="center"/>
      <protection/>
    </xf>
    <xf numFmtId="2" fontId="13" fillId="0" borderId="0" xfId="76" applyNumberFormat="1" applyBorder="1">
      <alignment/>
      <protection/>
    </xf>
    <xf numFmtId="2" fontId="13" fillId="0" borderId="0" xfId="76" applyNumberFormat="1" applyFill="1" applyProtection="1">
      <alignment/>
      <protection/>
    </xf>
    <xf numFmtId="0" fontId="13" fillId="0" borderId="0" xfId="77" applyFill="1" applyProtection="1">
      <alignment/>
      <protection/>
    </xf>
    <xf numFmtId="0" fontId="13" fillId="0" borderId="0" xfId="77">
      <alignment/>
      <protection/>
    </xf>
    <xf numFmtId="0" fontId="13" fillId="0" borderId="0" xfId="77" applyNumberFormat="1">
      <alignment/>
      <protection/>
    </xf>
    <xf numFmtId="0" fontId="13" fillId="0" borderId="0" xfId="77" applyFill="1">
      <alignment/>
      <protection/>
    </xf>
    <xf numFmtId="0" fontId="21" fillId="11" borderId="10" xfId="77" applyFont="1" applyFill="1" applyBorder="1" applyAlignment="1" applyProtection="1">
      <alignment horizontal="center" vertical="center"/>
      <protection/>
    </xf>
    <xf numFmtId="0" fontId="21" fillId="11" borderId="10" xfId="77" applyFont="1" applyFill="1" applyBorder="1" applyAlignment="1" applyProtection="1">
      <alignment horizontal="center" vertical="center" wrapText="1"/>
      <protection/>
    </xf>
    <xf numFmtId="0" fontId="21" fillId="11" borderId="11" xfId="77" applyFont="1" applyFill="1" applyBorder="1" applyAlignment="1" applyProtection="1">
      <alignment horizontal="center" vertical="center"/>
      <protection/>
    </xf>
    <xf numFmtId="0" fontId="21" fillId="11" borderId="11" xfId="77" applyFont="1" applyFill="1" applyBorder="1" applyAlignment="1" applyProtection="1">
      <alignment horizontal="center" vertical="center" wrapText="1"/>
      <protection/>
    </xf>
    <xf numFmtId="0" fontId="21" fillId="11" borderId="12" xfId="77" applyFont="1" applyFill="1" applyBorder="1" applyAlignment="1" applyProtection="1">
      <alignment horizontal="center" vertical="center" wrapText="1"/>
      <protection/>
    </xf>
    <xf numFmtId="0" fontId="13" fillId="0" borderId="13" xfId="77" applyNumberFormat="1" applyBorder="1">
      <alignment/>
      <protection/>
    </xf>
    <xf numFmtId="0" fontId="13" fillId="0" borderId="0" xfId="77" applyFill="1" applyBorder="1">
      <alignment/>
      <protection/>
    </xf>
    <xf numFmtId="0" fontId="13" fillId="0" borderId="14" xfId="77" applyFill="1" applyBorder="1" applyAlignment="1" applyProtection="1">
      <alignment horizontal="center" vertical="center"/>
      <protection/>
    </xf>
    <xf numFmtId="0" fontId="13" fillId="0" borderId="15" xfId="77" applyFont="1" applyFill="1" applyBorder="1" applyAlignment="1" applyProtection="1">
      <alignment horizontal="left" vertical="center" wrapText="1"/>
      <protection/>
    </xf>
    <xf numFmtId="0" fontId="13" fillId="0" borderId="15" xfId="77" applyFill="1" applyBorder="1" applyAlignment="1" applyProtection="1">
      <alignment horizontal="center" vertical="center" wrapText="1"/>
      <protection/>
    </xf>
    <xf numFmtId="4" fontId="13" fillId="0" borderId="15" xfId="77" applyNumberFormat="1" applyFill="1" applyBorder="1" applyAlignment="1" applyProtection="1">
      <alignment horizontal="center" vertical="center"/>
      <protection/>
    </xf>
    <xf numFmtId="4" fontId="13" fillId="0" borderId="16" xfId="77" applyNumberFormat="1" applyFill="1" applyBorder="1" applyAlignment="1" applyProtection="1">
      <alignment horizontal="right" vertical="center"/>
      <protection/>
    </xf>
    <xf numFmtId="2" fontId="13" fillId="0" borderId="13" xfId="77" applyNumberFormat="1" applyFill="1" applyBorder="1">
      <alignment/>
      <protection/>
    </xf>
    <xf numFmtId="4" fontId="13" fillId="0" borderId="15" xfId="77" applyNumberFormat="1" applyFont="1" applyFill="1" applyBorder="1" applyAlignment="1" applyProtection="1">
      <alignment horizontal="center" vertical="center"/>
      <protection/>
    </xf>
    <xf numFmtId="4" fontId="13" fillId="0" borderId="15" xfId="77" applyNumberFormat="1" applyFont="1" applyFill="1" applyBorder="1" applyAlignment="1" applyProtection="1">
      <alignment horizontal="center" vertical="center"/>
      <protection/>
    </xf>
    <xf numFmtId="2" fontId="13" fillId="0" borderId="0" xfId="77" applyNumberFormat="1" applyFill="1" applyBorder="1">
      <alignment/>
      <protection/>
    </xf>
    <xf numFmtId="0" fontId="13" fillId="0" borderId="0" xfId="77" applyBorder="1">
      <alignment/>
      <protection/>
    </xf>
    <xf numFmtId="0" fontId="13" fillId="0" borderId="15" xfId="77" applyFont="1" applyFill="1" applyBorder="1" applyAlignment="1" applyProtection="1">
      <alignment horizontal="center" vertical="center" wrapText="1"/>
      <protection/>
    </xf>
    <xf numFmtId="0" fontId="24" fillId="0" borderId="10" xfId="77" applyFont="1" applyFill="1" applyBorder="1" applyAlignment="1" applyProtection="1">
      <alignment horizontal="left" vertical="center"/>
      <protection/>
    </xf>
    <xf numFmtId="4" fontId="24" fillId="0" borderId="11" xfId="77" applyNumberFormat="1" applyFont="1" applyFill="1" applyBorder="1" applyAlignment="1" applyProtection="1">
      <alignment horizontal="center" vertical="center"/>
      <protection/>
    </xf>
    <xf numFmtId="4" fontId="24" fillId="0" borderId="12" xfId="77" applyNumberFormat="1" applyFont="1" applyFill="1" applyBorder="1" applyAlignment="1" applyProtection="1">
      <alignment horizontal="right" vertical="center"/>
      <protection/>
    </xf>
    <xf numFmtId="2" fontId="13" fillId="0" borderId="13" xfId="77" applyNumberFormat="1" applyBorder="1">
      <alignment/>
      <protection/>
    </xf>
    <xf numFmtId="2" fontId="13" fillId="0" borderId="0" xfId="77" applyNumberFormat="1" applyFill="1" applyProtection="1">
      <alignment/>
      <protection/>
    </xf>
    <xf numFmtId="0" fontId="13" fillId="0" borderId="0" xfId="78" applyFill="1" applyProtection="1">
      <alignment/>
      <protection/>
    </xf>
    <xf numFmtId="0" fontId="13" fillId="0" borderId="0" xfId="78">
      <alignment/>
      <protection/>
    </xf>
    <xf numFmtId="0" fontId="13" fillId="0" borderId="0" xfId="78" applyNumberFormat="1">
      <alignment/>
      <protection/>
    </xf>
    <xf numFmtId="0" fontId="13" fillId="0" borderId="0" xfId="78" applyFill="1">
      <alignment/>
      <protection/>
    </xf>
    <xf numFmtId="0" fontId="21" fillId="11" borderId="10" xfId="78" applyFont="1" applyFill="1" applyBorder="1" applyAlignment="1" applyProtection="1">
      <alignment horizontal="center" vertical="center"/>
      <protection/>
    </xf>
    <xf numFmtId="0" fontId="21" fillId="11" borderId="10" xfId="78" applyFont="1" applyFill="1" applyBorder="1" applyAlignment="1" applyProtection="1">
      <alignment horizontal="center" vertical="center" wrapText="1"/>
      <protection/>
    </xf>
    <xf numFmtId="0" fontId="21" fillId="11" borderId="11" xfId="78" applyFont="1" applyFill="1" applyBorder="1" applyAlignment="1" applyProtection="1">
      <alignment horizontal="center" vertical="center"/>
      <protection/>
    </xf>
    <xf numFmtId="0" fontId="21" fillId="11" borderId="11" xfId="78" applyFont="1" applyFill="1" applyBorder="1" applyAlignment="1" applyProtection="1">
      <alignment horizontal="center" vertical="center" wrapText="1"/>
      <protection/>
    </xf>
    <xf numFmtId="0" fontId="21" fillId="11" borderId="12" xfId="78" applyFont="1" applyFill="1" applyBorder="1" applyAlignment="1" applyProtection="1">
      <alignment horizontal="center" vertical="center" wrapText="1"/>
      <protection/>
    </xf>
    <xf numFmtId="0" fontId="13" fillId="0" borderId="13" xfId="78" applyNumberFormat="1" applyBorder="1">
      <alignment/>
      <protection/>
    </xf>
    <xf numFmtId="0" fontId="13" fillId="0" borderId="0" xfId="78" applyFill="1" applyBorder="1">
      <alignment/>
      <protection/>
    </xf>
    <xf numFmtId="0" fontId="13" fillId="0" borderId="14" xfId="78" applyFill="1" applyBorder="1" applyAlignment="1" applyProtection="1">
      <alignment horizontal="center" vertical="center"/>
      <protection/>
    </xf>
    <xf numFmtId="0" fontId="13" fillId="0" borderId="15" xfId="78" applyFont="1" applyFill="1" applyBorder="1" applyAlignment="1" applyProtection="1">
      <alignment horizontal="left" vertical="center" wrapText="1"/>
      <protection/>
    </xf>
    <xf numFmtId="0" fontId="13" fillId="0" borderId="15" xfId="78" applyFill="1" applyBorder="1" applyAlignment="1" applyProtection="1">
      <alignment horizontal="center" vertical="center" wrapText="1"/>
      <protection/>
    </xf>
    <xf numFmtId="4" fontId="13" fillId="0" borderId="15" xfId="78" applyNumberFormat="1" applyFill="1" applyBorder="1" applyAlignment="1" applyProtection="1">
      <alignment horizontal="center" vertical="center"/>
      <protection/>
    </xf>
    <xf numFmtId="4" fontId="13" fillId="0" borderId="16" xfId="78" applyNumberFormat="1" applyFill="1" applyBorder="1" applyAlignment="1" applyProtection="1">
      <alignment horizontal="right" vertical="center"/>
      <protection/>
    </xf>
    <xf numFmtId="2" fontId="13" fillId="0" borderId="13" xfId="78" applyNumberFormat="1" applyFill="1" applyBorder="1">
      <alignment/>
      <protection/>
    </xf>
    <xf numFmtId="4" fontId="13" fillId="0" borderId="15" xfId="78" applyNumberFormat="1" applyFont="1" applyFill="1" applyBorder="1" applyAlignment="1" applyProtection="1">
      <alignment horizontal="center" vertical="center"/>
      <protection/>
    </xf>
    <xf numFmtId="4" fontId="13" fillId="0" borderId="15" xfId="78" applyNumberFormat="1" applyFont="1" applyFill="1" applyBorder="1" applyAlignment="1" applyProtection="1">
      <alignment horizontal="center" vertical="center"/>
      <protection/>
    </xf>
    <xf numFmtId="2" fontId="13" fillId="0" borderId="0" xfId="78" applyNumberFormat="1" applyFill="1" applyBorder="1">
      <alignment/>
      <protection/>
    </xf>
    <xf numFmtId="0" fontId="13" fillId="0" borderId="0" xfId="78" applyBorder="1">
      <alignment/>
      <protection/>
    </xf>
    <xf numFmtId="0" fontId="13" fillId="0" borderId="15" xfId="78" applyFont="1" applyFill="1" applyBorder="1" applyAlignment="1" applyProtection="1">
      <alignment horizontal="center" vertical="center" wrapText="1"/>
      <protection/>
    </xf>
    <xf numFmtId="0" fontId="24" fillId="0" borderId="10" xfId="78" applyFont="1" applyFill="1" applyBorder="1" applyAlignment="1" applyProtection="1">
      <alignment horizontal="left" vertical="center"/>
      <protection/>
    </xf>
    <xf numFmtId="4" fontId="24" fillId="0" borderId="11" xfId="78" applyNumberFormat="1" applyFont="1" applyFill="1" applyBorder="1" applyAlignment="1" applyProtection="1">
      <alignment horizontal="center" vertical="center"/>
      <protection/>
    </xf>
    <xf numFmtId="4" fontId="24" fillId="0" borderId="12" xfId="78" applyNumberFormat="1" applyFont="1" applyFill="1" applyBorder="1" applyAlignment="1" applyProtection="1">
      <alignment horizontal="right" vertical="center"/>
      <protection/>
    </xf>
    <xf numFmtId="2" fontId="13" fillId="0" borderId="13" xfId="78" applyNumberFormat="1" applyBorder="1">
      <alignment/>
      <protection/>
    </xf>
    <xf numFmtId="2" fontId="13" fillId="0" borderId="0" xfId="78" applyNumberFormat="1" applyFill="1" applyProtection="1">
      <alignment/>
      <protection/>
    </xf>
    <xf numFmtId="0" fontId="13" fillId="0" borderId="0" xfId="79" applyFill="1" applyProtection="1">
      <alignment/>
      <protection/>
    </xf>
    <xf numFmtId="0" fontId="13" fillId="0" borderId="0" xfId="79">
      <alignment/>
      <protection/>
    </xf>
    <xf numFmtId="0" fontId="13" fillId="0" borderId="0" xfId="79" applyNumberFormat="1">
      <alignment/>
      <protection/>
    </xf>
    <xf numFmtId="0" fontId="13" fillId="0" borderId="0" xfId="79" applyFill="1">
      <alignment/>
      <protection/>
    </xf>
    <xf numFmtId="0" fontId="21" fillId="11" borderId="10" xfId="79" applyFont="1" applyFill="1" applyBorder="1" applyAlignment="1" applyProtection="1">
      <alignment horizontal="center" vertical="center"/>
      <protection/>
    </xf>
    <xf numFmtId="0" fontId="21" fillId="11" borderId="10" xfId="79" applyFont="1" applyFill="1" applyBorder="1" applyAlignment="1" applyProtection="1">
      <alignment horizontal="center" vertical="center" wrapText="1"/>
      <protection/>
    </xf>
    <xf numFmtId="0" fontId="21" fillId="11" borderId="11" xfId="79" applyFont="1" applyFill="1" applyBorder="1" applyAlignment="1" applyProtection="1">
      <alignment horizontal="center" vertical="center"/>
      <protection/>
    </xf>
    <xf numFmtId="0" fontId="21" fillId="11" borderId="11" xfId="79" applyFont="1" applyFill="1" applyBorder="1" applyAlignment="1" applyProtection="1">
      <alignment horizontal="center" vertical="center" wrapText="1"/>
      <protection/>
    </xf>
    <xf numFmtId="0" fontId="21" fillId="11" borderId="12" xfId="79" applyFont="1" applyFill="1" applyBorder="1" applyAlignment="1" applyProtection="1">
      <alignment horizontal="center" vertical="center" wrapText="1"/>
      <protection/>
    </xf>
    <xf numFmtId="0" fontId="13" fillId="0" borderId="13" xfId="79" applyNumberFormat="1" applyBorder="1">
      <alignment/>
      <protection/>
    </xf>
    <xf numFmtId="0" fontId="13" fillId="0" borderId="0" xfId="79" applyFill="1" applyBorder="1">
      <alignment/>
      <protection/>
    </xf>
    <xf numFmtId="0" fontId="13" fillId="0" borderId="14" xfId="79" applyFill="1" applyBorder="1" applyAlignment="1" applyProtection="1">
      <alignment horizontal="center" vertical="center"/>
      <protection/>
    </xf>
    <xf numFmtId="0" fontId="13" fillId="0" borderId="15" xfId="79" applyFont="1" applyFill="1" applyBorder="1" applyAlignment="1" applyProtection="1">
      <alignment horizontal="left" vertical="center" wrapText="1"/>
      <protection/>
    </xf>
    <xf numFmtId="0" fontId="13" fillId="0" borderId="15" xfId="79" applyFill="1" applyBorder="1" applyAlignment="1" applyProtection="1">
      <alignment horizontal="center" vertical="center" wrapText="1"/>
      <protection/>
    </xf>
    <xf numFmtId="4" fontId="13" fillId="0" borderId="15" xfId="79" applyNumberFormat="1" applyFill="1" applyBorder="1" applyAlignment="1" applyProtection="1">
      <alignment horizontal="center" vertical="center"/>
      <protection/>
    </xf>
    <xf numFmtId="4" fontId="13" fillId="0" borderId="16" xfId="79" applyNumberFormat="1" applyFill="1" applyBorder="1" applyAlignment="1" applyProtection="1">
      <alignment horizontal="right" vertical="center"/>
      <protection/>
    </xf>
    <xf numFmtId="2" fontId="13" fillId="0" borderId="13" xfId="79" applyNumberFormat="1" applyFill="1" applyBorder="1">
      <alignment/>
      <protection/>
    </xf>
    <xf numFmtId="4" fontId="13" fillId="0" borderId="15" xfId="79" applyNumberFormat="1" applyFont="1" applyFill="1" applyBorder="1" applyAlignment="1" applyProtection="1">
      <alignment horizontal="center" vertical="center"/>
      <protection/>
    </xf>
    <xf numFmtId="4" fontId="13" fillId="0" borderId="15" xfId="79" applyNumberFormat="1" applyFont="1" applyFill="1" applyBorder="1" applyAlignment="1" applyProtection="1">
      <alignment horizontal="center" vertical="center"/>
      <protection/>
    </xf>
    <xf numFmtId="2" fontId="13" fillId="0" borderId="0" xfId="79" applyNumberFormat="1" applyFill="1" applyBorder="1">
      <alignment/>
      <protection/>
    </xf>
    <xf numFmtId="0" fontId="13" fillId="0" borderId="0" xfId="79" applyBorder="1">
      <alignment/>
      <protection/>
    </xf>
    <xf numFmtId="0" fontId="13" fillId="0" borderId="15" xfId="79" applyFont="1" applyFill="1" applyBorder="1" applyAlignment="1" applyProtection="1">
      <alignment horizontal="center" vertical="center" wrapText="1"/>
      <protection/>
    </xf>
    <xf numFmtId="0" fontId="24" fillId="0" borderId="10" xfId="79" applyFont="1" applyFill="1" applyBorder="1" applyAlignment="1" applyProtection="1">
      <alignment horizontal="left" vertical="center"/>
      <protection/>
    </xf>
    <xf numFmtId="4" fontId="24" fillId="0" borderId="11" xfId="79" applyNumberFormat="1" applyFont="1" applyFill="1" applyBorder="1" applyAlignment="1" applyProtection="1">
      <alignment horizontal="center" vertical="center"/>
      <protection/>
    </xf>
    <xf numFmtId="4" fontId="24" fillId="0" borderId="12" xfId="79" applyNumberFormat="1" applyFont="1" applyFill="1" applyBorder="1" applyAlignment="1" applyProtection="1">
      <alignment horizontal="right" vertical="center"/>
      <protection/>
    </xf>
    <xf numFmtId="2" fontId="13" fillId="0" borderId="13" xfId="79" applyNumberFormat="1" applyBorder="1">
      <alignment/>
      <protection/>
    </xf>
    <xf numFmtId="2" fontId="13" fillId="0" borderId="0" xfId="79" applyNumberFormat="1" applyFill="1" applyProtection="1">
      <alignment/>
      <protection/>
    </xf>
    <xf numFmtId="0" fontId="13" fillId="0" borderId="0" xfId="79" applyFont="1" applyFill="1" applyAlignment="1" applyProtection="1">
      <alignment horizontal="right"/>
      <protection/>
    </xf>
    <xf numFmtId="0" fontId="13" fillId="0" borderId="0" xfId="80" applyFill="1" applyProtection="1">
      <alignment/>
      <protection/>
    </xf>
    <xf numFmtId="2" fontId="13" fillId="0" borderId="0" xfId="80" applyNumberFormat="1">
      <alignment/>
      <protection/>
    </xf>
    <xf numFmtId="0" fontId="13" fillId="0" borderId="0" xfId="80">
      <alignment/>
      <protection/>
    </xf>
    <xf numFmtId="0" fontId="13" fillId="0" borderId="0" xfId="80" applyFill="1">
      <alignment/>
      <protection/>
    </xf>
    <xf numFmtId="0" fontId="25" fillId="0" borderId="0" xfId="80" applyFont="1" applyFill="1" applyBorder="1" applyAlignment="1" applyProtection="1">
      <alignment horizontal="center" vertical="center"/>
      <protection/>
    </xf>
    <xf numFmtId="0" fontId="21" fillId="11" borderId="10" xfId="80" applyFont="1" applyFill="1" applyBorder="1" applyAlignment="1" applyProtection="1">
      <alignment horizontal="center" vertical="center"/>
      <protection/>
    </xf>
    <xf numFmtId="0" fontId="21" fillId="11" borderId="10" xfId="80" applyFont="1" applyFill="1" applyBorder="1" applyAlignment="1" applyProtection="1">
      <alignment horizontal="center" vertical="center" wrapText="1"/>
      <protection/>
    </xf>
    <xf numFmtId="0" fontId="21" fillId="11" borderId="11" xfId="80" applyFont="1" applyFill="1" applyBorder="1" applyAlignment="1" applyProtection="1">
      <alignment horizontal="center" vertical="center"/>
      <protection/>
    </xf>
    <xf numFmtId="0" fontId="21" fillId="11" borderId="11" xfId="80" applyFont="1" applyFill="1" applyBorder="1" applyAlignment="1" applyProtection="1">
      <alignment horizontal="center" vertical="center" wrapText="1"/>
      <protection/>
    </xf>
    <xf numFmtId="0" fontId="21" fillId="11" borderId="12" xfId="80" applyFont="1" applyFill="1" applyBorder="1" applyAlignment="1" applyProtection="1">
      <alignment horizontal="center" vertical="center" wrapText="1"/>
      <protection/>
    </xf>
    <xf numFmtId="2" fontId="13" fillId="0" borderId="13" xfId="80" applyNumberFormat="1" applyBorder="1">
      <alignment/>
      <protection/>
    </xf>
    <xf numFmtId="0" fontId="13" fillId="0" borderId="0" xfId="80" applyFill="1" applyBorder="1">
      <alignment/>
      <protection/>
    </xf>
    <xf numFmtId="0" fontId="13" fillId="0" borderId="14" xfId="80" applyFill="1" applyBorder="1" applyAlignment="1" applyProtection="1">
      <alignment horizontal="center" vertical="center"/>
      <protection/>
    </xf>
    <xf numFmtId="0" fontId="13" fillId="0" borderId="15" xfId="80" applyFont="1" applyFill="1" applyBorder="1" applyAlignment="1" applyProtection="1">
      <alignment horizontal="left" vertical="center" wrapText="1"/>
      <protection/>
    </xf>
    <xf numFmtId="0" fontId="22" fillId="0" borderId="15" xfId="80" applyFont="1" applyFill="1" applyBorder="1" applyAlignment="1" applyProtection="1">
      <alignment horizontal="left" vertical="center" wrapText="1"/>
      <protection/>
    </xf>
    <xf numFmtId="0" fontId="13" fillId="0" borderId="15" xfId="80" applyFill="1" applyBorder="1" applyAlignment="1" applyProtection="1">
      <alignment horizontal="center" vertical="center" wrapText="1"/>
      <protection/>
    </xf>
    <xf numFmtId="4" fontId="13" fillId="0" borderId="15" xfId="80" applyNumberFormat="1" applyFill="1" applyBorder="1" applyAlignment="1" applyProtection="1">
      <alignment horizontal="center" vertical="center"/>
      <protection/>
    </xf>
    <xf numFmtId="4" fontId="13" fillId="0" borderId="16" xfId="80" applyNumberFormat="1" applyFill="1" applyBorder="1" applyAlignment="1" applyProtection="1">
      <alignment horizontal="right" vertical="center"/>
      <protection/>
    </xf>
    <xf numFmtId="2" fontId="13" fillId="0" borderId="13" xfId="80" applyNumberFormat="1" applyFill="1" applyBorder="1">
      <alignment/>
      <protection/>
    </xf>
    <xf numFmtId="4" fontId="13" fillId="0" borderId="15" xfId="80" applyNumberFormat="1" applyFont="1" applyFill="1" applyBorder="1" applyAlignment="1" applyProtection="1">
      <alignment horizontal="center" vertical="center"/>
      <protection/>
    </xf>
    <xf numFmtId="4" fontId="13" fillId="0" borderId="15" xfId="80" applyNumberFormat="1" applyFont="1" applyFill="1" applyBorder="1" applyAlignment="1" applyProtection="1">
      <alignment horizontal="center" vertical="center"/>
      <protection/>
    </xf>
    <xf numFmtId="0" fontId="22" fillId="0" borderId="15" xfId="80" applyFont="1" applyFill="1" applyBorder="1" applyAlignment="1" applyProtection="1">
      <alignment horizontal="center" vertical="center" wrapText="1"/>
      <protection/>
    </xf>
    <xf numFmtId="4" fontId="13" fillId="0" borderId="0" xfId="80" applyNumberFormat="1" applyFill="1" applyBorder="1">
      <alignment/>
      <protection/>
    </xf>
    <xf numFmtId="0" fontId="13" fillId="0" borderId="0" xfId="80" applyBorder="1">
      <alignment/>
      <protection/>
    </xf>
    <xf numFmtId="4" fontId="13" fillId="0" borderId="16" xfId="80" applyNumberFormat="1" applyFill="1" applyBorder="1" applyAlignment="1" applyProtection="1">
      <alignment horizontal="center" vertical="center"/>
      <protection/>
    </xf>
    <xf numFmtId="0" fontId="13" fillId="0" borderId="17" xfId="80" applyFont="1" applyFill="1" applyBorder="1" applyAlignment="1" applyProtection="1">
      <alignment horizontal="left" vertical="center" wrapText="1"/>
      <protection/>
    </xf>
    <xf numFmtId="0" fontId="13" fillId="0" borderId="17" xfId="80" applyFont="1" applyFill="1" applyBorder="1" applyAlignment="1" applyProtection="1">
      <alignment horizontal="center" vertical="center" wrapText="1"/>
      <protection/>
    </xf>
    <xf numFmtId="0" fontId="13" fillId="0" borderId="16" xfId="80" applyFont="1" applyFill="1" applyBorder="1" applyAlignment="1" applyProtection="1">
      <alignment horizontal="center" vertical="center" wrapText="1"/>
      <protection/>
    </xf>
    <xf numFmtId="4" fontId="13" fillId="0" borderId="18" xfId="80" applyNumberFormat="1" applyFill="1" applyBorder="1" applyAlignment="1" applyProtection="1">
      <alignment horizontal="right" vertical="center"/>
      <protection/>
    </xf>
    <xf numFmtId="0" fontId="13" fillId="0" borderId="15" xfId="80" applyFont="1" applyFill="1" applyBorder="1" applyAlignment="1" applyProtection="1">
      <alignment horizontal="center" vertical="center" wrapText="1"/>
      <protection/>
    </xf>
    <xf numFmtId="0" fontId="13" fillId="0" borderId="15" xfId="80" applyFill="1" applyBorder="1" applyAlignment="1" applyProtection="1">
      <alignment horizontal="center"/>
      <protection/>
    </xf>
    <xf numFmtId="0" fontId="24" fillId="0" borderId="10" xfId="80" applyFont="1" applyFill="1" applyBorder="1" applyAlignment="1" applyProtection="1">
      <alignment horizontal="left" vertical="center"/>
      <protection/>
    </xf>
    <xf numFmtId="4" fontId="24" fillId="0" borderId="11" xfId="80" applyNumberFormat="1" applyFont="1" applyFill="1" applyBorder="1" applyAlignment="1" applyProtection="1">
      <alignment horizontal="center" vertical="center"/>
      <protection/>
    </xf>
    <xf numFmtId="4" fontId="24" fillId="0" borderId="12" xfId="80" applyNumberFormat="1" applyFont="1" applyFill="1" applyBorder="1" applyAlignment="1" applyProtection="1">
      <alignment horizontal="right" vertical="center"/>
      <protection/>
    </xf>
    <xf numFmtId="2" fontId="13" fillId="0" borderId="0" xfId="80" applyNumberFormat="1" applyFill="1" applyProtection="1">
      <alignment/>
      <protection/>
    </xf>
    <xf numFmtId="0" fontId="13" fillId="0" borderId="0" xfId="80" applyFill="1" applyBorder="1" applyAlignment="1" applyProtection="1">
      <alignment horizontal="left" vertical="center"/>
      <protection/>
    </xf>
    <xf numFmtId="9" fontId="13" fillId="0" borderId="0" xfId="80" applyNumberFormat="1" applyFont="1" applyFill="1" applyProtection="1">
      <alignment/>
      <protection/>
    </xf>
    <xf numFmtId="0" fontId="13" fillId="0" borderId="0" xfId="80" applyFill="1" applyAlignment="1" applyProtection="1">
      <alignment horizontal="center"/>
      <protection/>
    </xf>
    <xf numFmtId="0" fontId="13" fillId="0" borderId="0" xfId="80" applyFill="1" applyBorder="1" applyAlignment="1" applyProtection="1">
      <alignment horizontal="center"/>
      <protection/>
    </xf>
    <xf numFmtId="0" fontId="13" fillId="0" borderId="0" xfId="80" applyFont="1" applyFill="1" applyBorder="1" applyAlignment="1" applyProtection="1">
      <alignment horizontal="left" vertical="center" wrapText="1"/>
      <protection/>
    </xf>
    <xf numFmtId="0" fontId="13" fillId="0" borderId="0" xfId="80" applyFont="1" applyFill="1" applyBorder="1" applyAlignment="1" applyProtection="1">
      <alignment horizontal="center" vertical="center" wrapText="1"/>
      <protection/>
    </xf>
    <xf numFmtId="4" fontId="13" fillId="0" borderId="0" xfId="80" applyNumberFormat="1" applyFill="1" applyBorder="1" applyAlignment="1" applyProtection="1">
      <alignment horizontal="center" vertical="center"/>
      <protection/>
    </xf>
    <xf numFmtId="2" fontId="13" fillId="0" borderId="0" xfId="80" applyNumberFormat="1" applyBorder="1">
      <alignment/>
      <protection/>
    </xf>
    <xf numFmtId="0" fontId="13" fillId="0" borderId="0" xfId="80" applyFill="1" applyBorder="1" applyAlignment="1" applyProtection="1">
      <alignment horizontal="center" vertical="center"/>
      <protection/>
    </xf>
    <xf numFmtId="2" fontId="13" fillId="0" borderId="0" xfId="80" applyNumberFormat="1" applyFill="1" applyBorder="1">
      <alignment/>
      <protection/>
    </xf>
    <xf numFmtId="0" fontId="13" fillId="0" borderId="0" xfId="80" applyFill="1" applyBorder="1" applyAlignment="1" applyProtection="1">
      <alignment horizontal="center" vertical="center" wrapText="1"/>
      <protection/>
    </xf>
    <xf numFmtId="0" fontId="13" fillId="0" borderId="0" xfId="80" applyFill="1" applyBorder="1" applyProtection="1">
      <alignment/>
      <protection/>
    </xf>
    <xf numFmtId="0" fontId="13" fillId="0" borderId="0" xfId="81" applyFill="1" applyProtection="1">
      <alignment/>
      <protection/>
    </xf>
    <xf numFmtId="0" fontId="13" fillId="0" borderId="0" xfId="81">
      <alignment/>
      <protection/>
    </xf>
    <xf numFmtId="0" fontId="13" fillId="0" borderId="0" xfId="81" applyNumberFormat="1">
      <alignment/>
      <protection/>
    </xf>
    <xf numFmtId="0" fontId="13" fillId="0" borderId="0" xfId="81" applyFill="1">
      <alignment/>
      <protection/>
    </xf>
    <xf numFmtId="0" fontId="21" fillId="11" borderId="10" xfId="81" applyFont="1" applyFill="1" applyBorder="1" applyAlignment="1" applyProtection="1">
      <alignment horizontal="center" vertical="center"/>
      <protection/>
    </xf>
    <xf numFmtId="0" fontId="21" fillId="11" borderId="10" xfId="81" applyFont="1" applyFill="1" applyBorder="1" applyAlignment="1" applyProtection="1">
      <alignment horizontal="center" vertical="center" wrapText="1"/>
      <protection/>
    </xf>
    <xf numFmtId="0" fontId="21" fillId="11" borderId="11" xfId="81" applyFont="1" applyFill="1" applyBorder="1" applyAlignment="1" applyProtection="1">
      <alignment horizontal="center" vertical="center"/>
      <protection/>
    </xf>
    <xf numFmtId="0" fontId="21" fillId="11" borderId="11" xfId="81" applyFont="1" applyFill="1" applyBorder="1" applyAlignment="1" applyProtection="1">
      <alignment horizontal="center" vertical="center" wrapText="1"/>
      <protection/>
    </xf>
    <xf numFmtId="0" fontId="21" fillId="11" borderId="34" xfId="81" applyFont="1" applyFill="1" applyBorder="1" applyAlignment="1" applyProtection="1">
      <alignment horizontal="center" vertical="center" wrapText="1"/>
      <protection/>
    </xf>
    <xf numFmtId="0" fontId="13" fillId="0" borderId="0" xfId="81" applyNumberFormat="1" applyBorder="1">
      <alignment/>
      <protection/>
    </xf>
    <xf numFmtId="0" fontId="13" fillId="0" borderId="14" xfId="81" applyFill="1" applyBorder="1" applyAlignment="1" applyProtection="1">
      <alignment horizontal="center" vertical="center"/>
      <protection/>
    </xf>
    <xf numFmtId="0" fontId="13" fillId="0" borderId="15" xfId="81" applyFont="1" applyFill="1" applyBorder="1" applyAlignment="1" applyProtection="1">
      <alignment horizontal="left" vertical="center" wrapText="1"/>
      <protection/>
    </xf>
    <xf numFmtId="0" fontId="13" fillId="0" borderId="15" xfId="81" applyFill="1" applyBorder="1" applyAlignment="1" applyProtection="1">
      <alignment horizontal="center" vertical="center" wrapText="1"/>
      <protection/>
    </xf>
    <xf numFmtId="4" fontId="13" fillId="0" borderId="15" xfId="81" applyNumberFormat="1" applyFill="1" applyBorder="1" applyAlignment="1" applyProtection="1">
      <alignment horizontal="center" vertical="center"/>
      <protection/>
    </xf>
    <xf numFmtId="4" fontId="13" fillId="0" borderId="32" xfId="81" applyNumberFormat="1" applyFill="1" applyBorder="1" applyAlignment="1" applyProtection="1">
      <alignment horizontal="right" vertical="center"/>
      <protection/>
    </xf>
    <xf numFmtId="2" fontId="13" fillId="0" borderId="0" xfId="81" applyNumberFormat="1" applyFill="1" applyBorder="1">
      <alignment/>
      <protection/>
    </xf>
    <xf numFmtId="4" fontId="13" fillId="0" borderId="15" xfId="81" applyNumberFormat="1" applyFont="1" applyFill="1" applyBorder="1" applyAlignment="1" applyProtection="1">
      <alignment horizontal="center" vertical="center"/>
      <protection/>
    </xf>
    <xf numFmtId="4" fontId="13" fillId="0" borderId="15" xfId="81" applyNumberFormat="1" applyFont="1" applyFill="1" applyBorder="1" applyAlignment="1" applyProtection="1">
      <alignment horizontal="center" vertical="center"/>
      <protection/>
    </xf>
    <xf numFmtId="2" fontId="13" fillId="0" borderId="0" xfId="81" applyNumberFormat="1" applyFill="1">
      <alignment/>
      <protection/>
    </xf>
    <xf numFmtId="0" fontId="13" fillId="0" borderId="15" xfId="81" applyFont="1" applyFill="1" applyBorder="1" applyAlignment="1" applyProtection="1">
      <alignment horizontal="center" vertical="center" wrapText="1"/>
      <protection/>
    </xf>
    <xf numFmtId="9" fontId="13" fillId="0" borderId="0" xfId="81" applyNumberFormat="1">
      <alignment/>
      <protection/>
    </xf>
    <xf numFmtId="0" fontId="24" fillId="0" borderId="10" xfId="81" applyFont="1" applyFill="1" applyBorder="1" applyAlignment="1" applyProtection="1">
      <alignment horizontal="left" vertical="center"/>
      <protection/>
    </xf>
    <xf numFmtId="4" fontId="24" fillId="0" borderId="11" xfId="81" applyNumberFormat="1" applyFont="1" applyFill="1" applyBorder="1" applyAlignment="1" applyProtection="1">
      <alignment horizontal="center" vertical="center"/>
      <protection/>
    </xf>
    <xf numFmtId="4" fontId="24" fillId="0" borderId="34" xfId="81" applyNumberFormat="1" applyFont="1" applyFill="1" applyBorder="1" applyAlignment="1" applyProtection="1">
      <alignment horizontal="right" vertical="center"/>
      <protection/>
    </xf>
    <xf numFmtId="2" fontId="13" fillId="0" borderId="0" xfId="81" applyNumberFormat="1" applyFill="1" applyProtection="1">
      <alignment/>
      <protection/>
    </xf>
    <xf numFmtId="0" fontId="13" fillId="0" borderId="0" xfId="81" applyFont="1" applyFill="1" applyAlignment="1" applyProtection="1">
      <alignment horizontal="right"/>
      <protection/>
    </xf>
    <xf numFmtId="0" fontId="13" fillId="0" borderId="0" xfId="82" applyFill="1" applyProtection="1">
      <alignment/>
      <protection/>
    </xf>
    <xf numFmtId="0" fontId="13" fillId="0" borderId="0" xfId="82">
      <alignment/>
      <protection/>
    </xf>
    <xf numFmtId="0" fontId="13" fillId="0" borderId="0" xfId="82" applyNumberFormat="1">
      <alignment/>
      <protection/>
    </xf>
    <xf numFmtId="0" fontId="13" fillId="0" borderId="0" xfId="82" applyFill="1">
      <alignment/>
      <protection/>
    </xf>
    <xf numFmtId="0" fontId="21" fillId="11" borderId="10" xfId="82" applyFont="1" applyFill="1" applyBorder="1" applyAlignment="1" applyProtection="1">
      <alignment horizontal="center" vertical="center"/>
      <protection/>
    </xf>
    <xf numFmtId="0" fontId="21" fillId="11" borderId="10" xfId="82" applyFont="1" applyFill="1" applyBorder="1" applyAlignment="1" applyProtection="1">
      <alignment horizontal="center" vertical="center" wrapText="1"/>
      <protection/>
    </xf>
    <xf numFmtId="0" fontId="21" fillId="11" borderId="11" xfId="82" applyFont="1" applyFill="1" applyBorder="1" applyAlignment="1" applyProtection="1">
      <alignment horizontal="center" vertical="center"/>
      <protection/>
    </xf>
    <xf numFmtId="0" fontId="21" fillId="11" borderId="11" xfId="82" applyFont="1" applyFill="1" applyBorder="1" applyAlignment="1" applyProtection="1">
      <alignment horizontal="center" vertical="center" wrapText="1"/>
      <protection/>
    </xf>
    <xf numFmtId="0" fontId="21" fillId="11" borderId="12" xfId="82" applyFont="1" applyFill="1" applyBorder="1" applyAlignment="1" applyProtection="1">
      <alignment horizontal="center" vertical="center" wrapText="1"/>
      <protection/>
    </xf>
    <xf numFmtId="0" fontId="13" fillId="0" borderId="13" xfId="82" applyNumberFormat="1" applyBorder="1">
      <alignment/>
      <protection/>
    </xf>
    <xf numFmtId="0" fontId="13" fillId="0" borderId="0" xfId="82" applyFill="1" applyBorder="1">
      <alignment/>
      <protection/>
    </xf>
    <xf numFmtId="0" fontId="13" fillId="0" borderId="14" xfId="82" applyFill="1" applyBorder="1" applyAlignment="1" applyProtection="1">
      <alignment horizontal="center" vertical="center"/>
      <protection/>
    </xf>
    <xf numFmtId="0" fontId="13" fillId="0" borderId="15" xfId="82" applyFont="1" applyFill="1" applyBorder="1" applyAlignment="1" applyProtection="1">
      <alignment horizontal="left" vertical="center" wrapText="1"/>
      <protection/>
    </xf>
    <xf numFmtId="0" fontId="13" fillId="0" borderId="15" xfId="82" applyFill="1" applyBorder="1" applyAlignment="1" applyProtection="1">
      <alignment horizontal="center" vertical="center" wrapText="1"/>
      <protection/>
    </xf>
    <xf numFmtId="4" fontId="13" fillId="0" borderId="15" xfId="82" applyNumberFormat="1" applyFill="1" applyBorder="1" applyAlignment="1" applyProtection="1">
      <alignment horizontal="center" vertical="center"/>
      <protection/>
    </xf>
    <xf numFmtId="4" fontId="13" fillId="0" borderId="16" xfId="82" applyNumberFormat="1" applyFill="1" applyBorder="1" applyAlignment="1" applyProtection="1">
      <alignment horizontal="right" vertical="center"/>
      <protection/>
    </xf>
    <xf numFmtId="2" fontId="13" fillId="0" borderId="13" xfId="82" applyNumberFormat="1" applyFill="1" applyBorder="1">
      <alignment/>
      <protection/>
    </xf>
    <xf numFmtId="4" fontId="13" fillId="0" borderId="15" xfId="82" applyNumberFormat="1" applyFont="1" applyFill="1" applyBorder="1" applyAlignment="1" applyProtection="1">
      <alignment horizontal="center" vertical="center"/>
      <protection/>
    </xf>
    <xf numFmtId="4" fontId="13" fillId="0" borderId="15" xfId="82" applyNumberFormat="1" applyFont="1" applyFill="1" applyBorder="1" applyAlignment="1" applyProtection="1">
      <alignment horizontal="center" vertical="center"/>
      <protection/>
    </xf>
    <xf numFmtId="2" fontId="13" fillId="0" borderId="0" xfId="82" applyNumberFormat="1" applyFill="1" applyBorder="1">
      <alignment/>
      <protection/>
    </xf>
    <xf numFmtId="0" fontId="13" fillId="0" borderId="0" xfId="82" applyBorder="1">
      <alignment/>
      <protection/>
    </xf>
    <xf numFmtId="0" fontId="13" fillId="0" borderId="20" xfId="82" applyFont="1" applyFill="1" applyBorder="1" applyAlignment="1" applyProtection="1">
      <alignment vertical="center" wrapText="1"/>
      <protection/>
    </xf>
    <xf numFmtId="0" fontId="13" fillId="0" borderId="15" xfId="82" applyFont="1" applyFill="1" applyBorder="1" applyAlignment="1" applyProtection="1">
      <alignment vertical="center" wrapText="1"/>
      <protection/>
    </xf>
    <xf numFmtId="0" fontId="13" fillId="0" borderId="15" xfId="82" applyFont="1" applyFill="1" applyBorder="1" applyAlignment="1" applyProtection="1">
      <alignment horizontal="center" vertical="center" wrapText="1"/>
      <protection/>
    </xf>
    <xf numFmtId="0" fontId="13" fillId="0" borderId="16" xfId="82" applyFont="1" applyFill="1" applyBorder="1" applyAlignment="1" applyProtection="1">
      <alignment horizontal="center" vertical="center" wrapText="1"/>
      <protection/>
    </xf>
    <xf numFmtId="0" fontId="13" fillId="0" borderId="20" xfId="82" applyFont="1" applyFill="1" applyBorder="1" applyAlignment="1" applyProtection="1">
      <alignment horizontal="center" vertical="center" wrapText="1"/>
      <protection/>
    </xf>
    <xf numFmtId="4" fontId="13" fillId="0" borderId="16" xfId="82" applyNumberFormat="1" applyFill="1" applyBorder="1" applyAlignment="1" applyProtection="1">
      <alignment vertical="center"/>
      <protection/>
    </xf>
    <xf numFmtId="0" fontId="13" fillId="0" borderId="17" xfId="82" applyFont="1" applyFill="1" applyBorder="1" applyAlignment="1" applyProtection="1">
      <alignment vertical="center" wrapText="1"/>
      <protection/>
    </xf>
    <xf numFmtId="0" fontId="13" fillId="0" borderId="17" xfId="82" applyFont="1" applyFill="1" applyBorder="1" applyAlignment="1" applyProtection="1">
      <alignment horizontal="center" vertical="center" wrapText="1"/>
      <protection/>
    </xf>
    <xf numFmtId="4" fontId="13" fillId="0" borderId="18" xfId="82" applyNumberFormat="1" applyFill="1" applyBorder="1" applyAlignment="1" applyProtection="1">
      <alignment vertical="center"/>
      <protection/>
    </xf>
    <xf numFmtId="0" fontId="24" fillId="0" borderId="10" xfId="82" applyFont="1" applyFill="1" applyBorder="1" applyAlignment="1" applyProtection="1">
      <alignment horizontal="left" vertical="center"/>
      <protection/>
    </xf>
    <xf numFmtId="4" fontId="24" fillId="0" borderId="11" xfId="82" applyNumberFormat="1" applyFont="1" applyFill="1" applyBorder="1" applyAlignment="1" applyProtection="1">
      <alignment horizontal="center" vertical="center"/>
      <protection/>
    </xf>
    <xf numFmtId="4" fontId="24" fillId="0" borderId="12" xfId="82" applyNumberFormat="1" applyFont="1" applyFill="1" applyBorder="1" applyAlignment="1" applyProtection="1">
      <alignment horizontal="right" vertical="center"/>
      <protection/>
    </xf>
    <xf numFmtId="2" fontId="13" fillId="0" borderId="0" xfId="82" applyNumberFormat="1" applyFill="1" applyProtection="1">
      <alignment/>
      <protection/>
    </xf>
    <xf numFmtId="0" fontId="13" fillId="0" borderId="0" xfId="82" applyFont="1" applyFill="1" applyAlignment="1" applyProtection="1">
      <alignment horizontal="right"/>
      <protection/>
    </xf>
    <xf numFmtId="0" fontId="13" fillId="0" borderId="0" xfId="83" applyFill="1" applyProtection="1">
      <alignment/>
      <protection/>
    </xf>
    <xf numFmtId="2" fontId="13" fillId="0" borderId="0" xfId="83" applyNumberFormat="1">
      <alignment/>
      <protection/>
    </xf>
    <xf numFmtId="0" fontId="13" fillId="0" borderId="0" xfId="83">
      <alignment/>
      <protection/>
    </xf>
    <xf numFmtId="0" fontId="13" fillId="0" borderId="0" xfId="83" applyFill="1">
      <alignment/>
      <protection/>
    </xf>
    <xf numFmtId="0" fontId="25" fillId="0" borderId="0" xfId="83" applyFont="1" applyFill="1" applyBorder="1" applyAlignment="1" applyProtection="1">
      <alignment horizontal="center" vertical="center"/>
      <protection/>
    </xf>
    <xf numFmtId="0" fontId="21" fillId="11" borderId="10" xfId="83" applyFont="1" applyFill="1" applyBorder="1" applyAlignment="1" applyProtection="1">
      <alignment horizontal="center" vertical="center"/>
      <protection/>
    </xf>
    <xf numFmtId="0" fontId="21" fillId="11" borderId="10" xfId="83" applyFont="1" applyFill="1" applyBorder="1" applyAlignment="1" applyProtection="1">
      <alignment horizontal="center" vertical="center" wrapText="1"/>
      <protection/>
    </xf>
    <xf numFmtId="0" fontId="21" fillId="11" borderId="11" xfId="83" applyFont="1" applyFill="1" applyBorder="1" applyAlignment="1" applyProtection="1">
      <alignment horizontal="center" vertical="center"/>
      <protection/>
    </xf>
    <xf numFmtId="0" fontId="21" fillId="11" borderId="11" xfId="83" applyFont="1" applyFill="1" applyBorder="1" applyAlignment="1" applyProtection="1">
      <alignment horizontal="center" vertical="center" wrapText="1"/>
      <protection/>
    </xf>
    <xf numFmtId="0" fontId="21" fillId="11" borderId="12" xfId="83" applyFont="1" applyFill="1" applyBorder="1" applyAlignment="1" applyProtection="1">
      <alignment horizontal="center" vertical="center" wrapText="1"/>
      <protection/>
    </xf>
    <xf numFmtId="2" fontId="13" fillId="0" borderId="13" xfId="83" applyNumberFormat="1" applyBorder="1">
      <alignment/>
      <protection/>
    </xf>
    <xf numFmtId="0" fontId="13" fillId="0" borderId="0" xfId="83" applyFill="1" applyBorder="1">
      <alignment/>
      <protection/>
    </xf>
    <xf numFmtId="0" fontId="13" fillId="0" borderId="14" xfId="83" applyFill="1" applyBorder="1" applyAlignment="1" applyProtection="1">
      <alignment horizontal="center" vertical="center"/>
      <protection/>
    </xf>
    <xf numFmtId="0" fontId="13" fillId="0" borderId="15" xfId="83" applyFont="1" applyFill="1" applyBorder="1" applyAlignment="1" applyProtection="1">
      <alignment horizontal="left" vertical="center" wrapText="1"/>
      <protection/>
    </xf>
    <xf numFmtId="0" fontId="22" fillId="0" borderId="15" xfId="83" applyFont="1" applyFill="1" applyBorder="1" applyAlignment="1" applyProtection="1">
      <alignment horizontal="left" vertical="center" wrapText="1"/>
      <protection/>
    </xf>
    <xf numFmtId="0" fontId="13" fillId="0" borderId="15" xfId="83" applyFill="1" applyBorder="1" applyAlignment="1" applyProtection="1">
      <alignment horizontal="center" vertical="center" wrapText="1"/>
      <protection/>
    </xf>
    <xf numFmtId="4" fontId="13" fillId="0" borderId="24" xfId="83" applyNumberFormat="1" applyFill="1" applyBorder="1" applyAlignment="1" applyProtection="1">
      <alignment horizontal="center" vertical="center"/>
      <protection/>
    </xf>
    <xf numFmtId="4" fontId="13" fillId="0" borderId="16" xfId="83" applyNumberFormat="1" applyFill="1" applyBorder="1" applyAlignment="1" applyProtection="1">
      <alignment horizontal="right" vertical="center"/>
      <protection/>
    </xf>
    <xf numFmtId="2" fontId="13" fillId="0" borderId="13" xfId="83" applyNumberFormat="1" applyFill="1" applyBorder="1">
      <alignment/>
      <protection/>
    </xf>
    <xf numFmtId="4" fontId="13" fillId="0" borderId="16" xfId="83" applyNumberFormat="1" applyFill="1" applyBorder="1" applyAlignment="1" applyProtection="1">
      <alignment horizontal="center" vertical="center"/>
      <protection/>
    </xf>
    <xf numFmtId="4" fontId="13" fillId="0" borderId="16" xfId="83" applyNumberFormat="1" applyFont="1" applyFill="1" applyBorder="1" applyAlignment="1" applyProtection="1">
      <alignment horizontal="center" vertical="center"/>
      <protection/>
    </xf>
    <xf numFmtId="4" fontId="13" fillId="0" borderId="16" xfId="83" applyNumberFormat="1" applyFont="1" applyFill="1" applyBorder="1" applyAlignment="1" applyProtection="1">
      <alignment horizontal="center" vertical="center"/>
      <protection/>
    </xf>
    <xf numFmtId="0" fontId="22" fillId="0" borderId="15" xfId="83" applyFont="1" applyFill="1" applyBorder="1" applyAlignment="1" applyProtection="1">
      <alignment horizontal="center" vertical="center" wrapText="1"/>
      <protection/>
    </xf>
    <xf numFmtId="4" fontId="13" fillId="0" borderId="0" xfId="83" applyNumberFormat="1" applyFill="1" applyBorder="1">
      <alignment/>
      <protection/>
    </xf>
    <xf numFmtId="0" fontId="13" fillId="0" borderId="0" xfId="83" applyBorder="1">
      <alignment/>
      <protection/>
    </xf>
    <xf numFmtId="0" fontId="13" fillId="0" borderId="17" xfId="83" applyFont="1" applyFill="1" applyBorder="1" applyAlignment="1" applyProtection="1">
      <alignment horizontal="left" vertical="center" wrapText="1"/>
      <protection/>
    </xf>
    <xf numFmtId="0" fontId="13" fillId="0" borderId="17" xfId="83" applyFont="1" applyFill="1" applyBorder="1" applyAlignment="1" applyProtection="1">
      <alignment horizontal="center" vertical="center" wrapText="1"/>
      <protection/>
    </xf>
    <xf numFmtId="0" fontId="13" fillId="0" borderId="16" xfId="83" applyFont="1" applyFill="1" applyBorder="1" applyAlignment="1" applyProtection="1">
      <alignment horizontal="center" vertical="center" wrapText="1"/>
      <protection/>
    </xf>
    <xf numFmtId="4" fontId="13" fillId="0" borderId="18" xfId="83" applyNumberFormat="1" applyFill="1" applyBorder="1" applyAlignment="1" applyProtection="1">
      <alignment horizontal="right" vertical="center"/>
      <protection/>
    </xf>
    <xf numFmtId="0" fontId="13" fillId="0" borderId="15" xfId="83" applyFont="1" applyFill="1" applyBorder="1" applyAlignment="1" applyProtection="1">
      <alignment horizontal="center" vertical="center" wrapText="1"/>
      <protection/>
    </xf>
    <xf numFmtId="0" fontId="13" fillId="0" borderId="15" xfId="83" applyFill="1" applyBorder="1" applyAlignment="1" applyProtection="1">
      <alignment horizontal="center"/>
      <protection/>
    </xf>
    <xf numFmtId="0" fontId="13" fillId="0" borderId="27" xfId="83" applyFill="1" applyBorder="1" applyAlignment="1" applyProtection="1">
      <alignment horizontal="center"/>
      <protection/>
    </xf>
    <xf numFmtId="0" fontId="24" fillId="0" borderId="10" xfId="83" applyFont="1" applyFill="1" applyBorder="1" applyAlignment="1" applyProtection="1">
      <alignment horizontal="left" vertical="center"/>
      <protection/>
    </xf>
    <xf numFmtId="4" fontId="24" fillId="0" borderId="12" xfId="83" applyNumberFormat="1" applyFont="1" applyFill="1" applyBorder="1" applyAlignment="1" applyProtection="1">
      <alignment horizontal="center" vertical="center"/>
      <protection/>
    </xf>
    <xf numFmtId="4" fontId="24" fillId="0" borderId="12" xfId="83" applyNumberFormat="1" applyFont="1" applyFill="1" applyBorder="1" applyAlignment="1" applyProtection="1">
      <alignment horizontal="right" vertical="center"/>
      <protection/>
    </xf>
    <xf numFmtId="2" fontId="13" fillId="0" borderId="0" xfId="83" applyNumberFormat="1" applyFill="1" applyProtection="1">
      <alignment/>
      <protection/>
    </xf>
    <xf numFmtId="0" fontId="13" fillId="0" borderId="0" xfId="83" applyFill="1" applyBorder="1" applyAlignment="1" applyProtection="1">
      <alignment horizontal="left" vertical="center"/>
      <protection/>
    </xf>
    <xf numFmtId="9" fontId="13" fillId="0" borderId="0" xfId="83" applyNumberFormat="1" applyFont="1" applyFill="1" applyProtection="1">
      <alignment/>
      <protection/>
    </xf>
    <xf numFmtId="0" fontId="13" fillId="0" borderId="0" xfId="83" applyFill="1" applyAlignment="1" applyProtection="1">
      <alignment horizontal="center"/>
      <protection/>
    </xf>
    <xf numFmtId="0" fontId="13" fillId="0" borderId="0" xfId="83" applyFill="1" applyBorder="1" applyAlignment="1" applyProtection="1">
      <alignment horizontal="center"/>
      <protection/>
    </xf>
    <xf numFmtId="0" fontId="13" fillId="0" borderId="0" xfId="83" applyFont="1" applyFill="1" applyBorder="1" applyAlignment="1" applyProtection="1">
      <alignment horizontal="left" vertical="center" wrapText="1"/>
      <protection/>
    </xf>
    <xf numFmtId="0" fontId="13" fillId="0" borderId="0" xfId="83" applyFont="1" applyFill="1" applyBorder="1" applyAlignment="1" applyProtection="1">
      <alignment horizontal="center" vertical="center" wrapText="1"/>
      <protection/>
    </xf>
    <xf numFmtId="4" fontId="13" fillId="0" borderId="0" xfId="83" applyNumberFormat="1" applyFill="1" applyBorder="1" applyAlignment="1" applyProtection="1">
      <alignment horizontal="center" vertical="center"/>
      <protection/>
    </xf>
    <xf numFmtId="2" fontId="13" fillId="0" borderId="0" xfId="83" applyNumberFormat="1" applyBorder="1">
      <alignment/>
      <protection/>
    </xf>
    <xf numFmtId="0" fontId="13" fillId="0" borderId="0" xfId="83" applyFill="1" applyBorder="1" applyAlignment="1" applyProtection="1">
      <alignment horizontal="center" vertical="center"/>
      <protection/>
    </xf>
    <xf numFmtId="2" fontId="13" fillId="0" borderId="0" xfId="83" applyNumberFormat="1" applyFill="1" applyBorder="1">
      <alignment/>
      <protection/>
    </xf>
    <xf numFmtId="0" fontId="13" fillId="0" borderId="0" xfId="83" applyFill="1" applyBorder="1" applyAlignment="1" applyProtection="1">
      <alignment horizontal="center" vertical="center" wrapText="1"/>
      <protection/>
    </xf>
    <xf numFmtId="0" fontId="13" fillId="0" borderId="0" xfId="83" applyFill="1" applyBorder="1" applyProtection="1">
      <alignment/>
      <protection/>
    </xf>
    <xf numFmtId="0" fontId="13" fillId="0" borderId="0" xfId="85" applyFill="1" applyProtection="1">
      <alignment/>
      <protection/>
    </xf>
    <xf numFmtId="2" fontId="13" fillId="0" borderId="0" xfId="85" applyNumberFormat="1">
      <alignment/>
      <protection/>
    </xf>
    <xf numFmtId="0" fontId="13" fillId="0" borderId="0" xfId="85">
      <alignment/>
      <protection/>
    </xf>
    <xf numFmtId="0" fontId="13" fillId="0" borderId="0" xfId="85" applyFill="1">
      <alignment/>
      <protection/>
    </xf>
    <xf numFmtId="0" fontId="25" fillId="0" borderId="0" xfId="85" applyFont="1" applyFill="1" applyBorder="1" applyAlignment="1" applyProtection="1">
      <alignment horizontal="center" vertical="center"/>
      <protection/>
    </xf>
    <xf numFmtId="0" fontId="21" fillId="11" borderId="10" xfId="85" applyFont="1" applyFill="1" applyBorder="1" applyAlignment="1" applyProtection="1">
      <alignment horizontal="center" vertical="center"/>
      <protection/>
    </xf>
    <xf numFmtId="0" fontId="21" fillId="11" borderId="10" xfId="85" applyFont="1" applyFill="1" applyBorder="1" applyAlignment="1" applyProtection="1">
      <alignment horizontal="center" vertical="center" wrapText="1"/>
      <protection/>
    </xf>
    <xf numFmtId="0" fontId="21" fillId="11" borderId="11" xfId="85" applyFont="1" applyFill="1" applyBorder="1" applyAlignment="1" applyProtection="1">
      <alignment horizontal="center" vertical="center"/>
      <protection/>
    </xf>
    <xf numFmtId="0" fontId="21" fillId="11" borderId="11" xfId="85" applyFont="1" applyFill="1" applyBorder="1" applyAlignment="1" applyProtection="1">
      <alignment horizontal="center" vertical="center" wrapText="1"/>
      <protection/>
    </xf>
    <xf numFmtId="0" fontId="21" fillId="11" borderId="12" xfId="85" applyFont="1" applyFill="1" applyBorder="1" applyAlignment="1" applyProtection="1">
      <alignment horizontal="center" vertical="center" wrapText="1"/>
      <protection/>
    </xf>
    <xf numFmtId="2" fontId="13" fillId="0" borderId="13" xfId="85" applyNumberFormat="1" applyBorder="1">
      <alignment/>
      <protection/>
    </xf>
    <xf numFmtId="0" fontId="13" fillId="0" borderId="0" xfId="85" applyFill="1" applyBorder="1">
      <alignment/>
      <protection/>
    </xf>
    <xf numFmtId="0" fontId="13" fillId="0" borderId="14" xfId="85" applyFill="1" applyBorder="1" applyAlignment="1" applyProtection="1">
      <alignment horizontal="center" vertical="center"/>
      <protection/>
    </xf>
    <xf numFmtId="0" fontId="13" fillId="0" borderId="15" xfId="85" applyFont="1" applyFill="1" applyBorder="1" applyAlignment="1" applyProtection="1">
      <alignment horizontal="left" vertical="center" wrapText="1"/>
      <protection/>
    </xf>
    <xf numFmtId="0" fontId="22" fillId="0" borderId="15" xfId="85" applyFont="1" applyFill="1" applyBorder="1" applyAlignment="1" applyProtection="1">
      <alignment horizontal="left" vertical="center" wrapText="1"/>
      <protection/>
    </xf>
    <xf numFmtId="0" fontId="13" fillId="0" borderId="15" xfId="85" applyFill="1" applyBorder="1" applyAlignment="1" applyProtection="1">
      <alignment horizontal="center" vertical="center" wrapText="1"/>
      <protection/>
    </xf>
    <xf numFmtId="4" fontId="13" fillId="0" borderId="15" xfId="85" applyNumberFormat="1" applyFill="1" applyBorder="1" applyAlignment="1" applyProtection="1">
      <alignment horizontal="center" vertical="center"/>
      <protection/>
    </xf>
    <xf numFmtId="4" fontId="13" fillId="0" borderId="16" xfId="85" applyNumberFormat="1" applyFill="1" applyBorder="1" applyAlignment="1" applyProtection="1">
      <alignment horizontal="right" vertical="center"/>
      <protection/>
    </xf>
    <xf numFmtId="2" fontId="13" fillId="0" borderId="13" xfId="85" applyNumberFormat="1" applyFill="1" applyBorder="1">
      <alignment/>
      <protection/>
    </xf>
    <xf numFmtId="4" fontId="13" fillId="0" borderId="15" xfId="85" applyNumberFormat="1" applyFont="1" applyFill="1" applyBorder="1" applyAlignment="1" applyProtection="1">
      <alignment horizontal="center" vertical="center"/>
      <protection/>
    </xf>
    <xf numFmtId="0" fontId="22" fillId="0" borderId="15" xfId="85" applyFont="1" applyFill="1" applyBorder="1" applyAlignment="1" applyProtection="1">
      <alignment horizontal="center" vertical="center" wrapText="1"/>
      <protection/>
    </xf>
    <xf numFmtId="4" fontId="13" fillId="0" borderId="0" xfId="85" applyNumberFormat="1" applyFill="1" applyBorder="1">
      <alignment/>
      <protection/>
    </xf>
    <xf numFmtId="0" fontId="13" fillId="0" borderId="0" xfId="85" applyBorder="1">
      <alignment/>
      <protection/>
    </xf>
    <xf numFmtId="4" fontId="13" fillId="0" borderId="16" xfId="85" applyNumberFormat="1" applyFill="1" applyBorder="1" applyAlignment="1" applyProtection="1">
      <alignment horizontal="center" vertical="center"/>
      <protection/>
    </xf>
    <xf numFmtId="0" fontId="24" fillId="0" borderId="10" xfId="85" applyFont="1" applyFill="1" applyBorder="1" applyAlignment="1" applyProtection="1">
      <alignment horizontal="left" vertical="center"/>
      <protection/>
    </xf>
    <xf numFmtId="4" fontId="24" fillId="0" borderId="11" xfId="85" applyNumberFormat="1" applyFont="1" applyFill="1" applyBorder="1" applyAlignment="1" applyProtection="1">
      <alignment horizontal="center" vertical="center"/>
      <protection/>
    </xf>
    <xf numFmtId="4" fontId="24" fillId="0" borderId="12" xfId="85" applyNumberFormat="1" applyFont="1" applyFill="1" applyBorder="1" applyAlignment="1" applyProtection="1">
      <alignment horizontal="right" vertical="center"/>
      <protection/>
    </xf>
    <xf numFmtId="2" fontId="13" fillId="0" borderId="0" xfId="85" applyNumberFormat="1" applyFill="1" applyProtection="1">
      <alignment/>
      <protection/>
    </xf>
    <xf numFmtId="0" fontId="13" fillId="0" borderId="0" xfId="85" applyFill="1" applyBorder="1" applyAlignment="1" applyProtection="1">
      <alignment horizontal="left" vertical="center"/>
      <protection/>
    </xf>
    <xf numFmtId="9" fontId="13" fillId="0" borderId="0" xfId="85" applyNumberFormat="1" applyFont="1" applyFill="1" applyProtection="1">
      <alignment/>
      <protection/>
    </xf>
    <xf numFmtId="0" fontId="13" fillId="0" borderId="0" xfId="85" applyFill="1" applyAlignment="1" applyProtection="1">
      <alignment horizontal="center"/>
      <protection/>
    </xf>
    <xf numFmtId="0" fontId="13" fillId="0" borderId="0" xfId="85" applyFill="1" applyBorder="1" applyAlignment="1" applyProtection="1">
      <alignment horizontal="center"/>
      <protection/>
    </xf>
    <xf numFmtId="0" fontId="13" fillId="0" borderId="0" xfId="85" applyFont="1" applyFill="1" applyBorder="1" applyAlignment="1" applyProtection="1">
      <alignment horizontal="left" vertical="center" wrapText="1"/>
      <protection/>
    </xf>
    <xf numFmtId="0" fontId="13" fillId="0" borderId="0" xfId="85" applyFont="1" applyFill="1" applyBorder="1" applyAlignment="1" applyProtection="1">
      <alignment horizontal="center" vertical="center" wrapText="1"/>
      <protection/>
    </xf>
    <xf numFmtId="4" fontId="13" fillId="0" borderId="0" xfId="85" applyNumberFormat="1" applyFill="1" applyBorder="1" applyAlignment="1" applyProtection="1">
      <alignment horizontal="center" vertical="center"/>
      <protection/>
    </xf>
    <xf numFmtId="2" fontId="13" fillId="0" borderId="0" xfId="85" applyNumberFormat="1" applyBorder="1">
      <alignment/>
      <protection/>
    </xf>
    <xf numFmtId="0" fontId="13" fillId="0" borderId="0" xfId="85" applyFill="1" applyBorder="1" applyAlignment="1" applyProtection="1">
      <alignment horizontal="center" vertical="center"/>
      <protection/>
    </xf>
    <xf numFmtId="2" fontId="13" fillId="0" borderId="0" xfId="85" applyNumberFormat="1" applyFill="1" applyBorder="1">
      <alignment/>
      <protection/>
    </xf>
    <xf numFmtId="0" fontId="13" fillId="0" borderId="0" xfId="85" applyFill="1" applyBorder="1" applyAlignment="1" applyProtection="1">
      <alignment horizontal="center" vertical="center" wrapText="1"/>
      <protection/>
    </xf>
    <xf numFmtId="0" fontId="13" fillId="0" borderId="0" xfId="85" applyFill="1" applyBorder="1" applyProtection="1">
      <alignment/>
      <protection/>
    </xf>
    <xf numFmtId="0" fontId="13" fillId="0" borderId="0" xfId="86" applyFill="1" applyProtection="1">
      <alignment/>
      <protection/>
    </xf>
    <xf numFmtId="2" fontId="13" fillId="0" borderId="0" xfId="86" applyNumberFormat="1">
      <alignment/>
      <protection/>
    </xf>
    <xf numFmtId="0" fontId="13" fillId="0" borderId="0" xfId="86">
      <alignment/>
      <protection/>
    </xf>
    <xf numFmtId="0" fontId="13" fillId="0" borderId="0" xfId="86" applyFill="1">
      <alignment/>
      <protection/>
    </xf>
    <xf numFmtId="0" fontId="25" fillId="0" borderId="41" xfId="86" applyFont="1" applyFill="1" applyBorder="1" applyAlignment="1" applyProtection="1">
      <alignment horizontal="center" vertical="center"/>
      <protection/>
    </xf>
    <xf numFmtId="0" fontId="21" fillId="11" borderId="10" xfId="86" applyFont="1" applyFill="1" applyBorder="1" applyAlignment="1" applyProtection="1">
      <alignment horizontal="center" vertical="center"/>
      <protection/>
    </xf>
    <xf numFmtId="0" fontId="21" fillId="11" borderId="10" xfId="86" applyFont="1" applyFill="1" applyBorder="1" applyAlignment="1" applyProtection="1">
      <alignment horizontal="center" vertical="center" wrapText="1"/>
      <protection/>
    </xf>
    <xf numFmtId="0" fontId="21" fillId="11" borderId="11" xfId="86" applyFont="1" applyFill="1" applyBorder="1" applyAlignment="1" applyProtection="1">
      <alignment horizontal="center" vertical="center"/>
      <protection/>
    </xf>
    <xf numFmtId="0" fontId="21" fillId="11" borderId="11" xfId="86" applyFont="1" applyFill="1" applyBorder="1" applyAlignment="1" applyProtection="1">
      <alignment horizontal="center" vertical="center" wrapText="1"/>
      <protection/>
    </xf>
    <xf numFmtId="0" fontId="21" fillId="11" borderId="12" xfId="86" applyFont="1" applyFill="1" applyBorder="1" applyAlignment="1" applyProtection="1">
      <alignment horizontal="center" vertical="center" wrapText="1"/>
      <protection/>
    </xf>
    <xf numFmtId="2" fontId="13" fillId="0" borderId="13" xfId="86" applyNumberFormat="1" applyBorder="1">
      <alignment/>
      <protection/>
    </xf>
    <xf numFmtId="0" fontId="13" fillId="0" borderId="0" xfId="86" applyFill="1" applyBorder="1">
      <alignment/>
      <protection/>
    </xf>
    <xf numFmtId="0" fontId="13" fillId="0" borderId="14" xfId="86" applyFill="1" applyBorder="1" applyAlignment="1" applyProtection="1">
      <alignment horizontal="center" vertical="center"/>
      <protection/>
    </xf>
    <xf numFmtId="0" fontId="13" fillId="0" borderId="15" xfId="86" applyFont="1" applyFill="1" applyBorder="1" applyAlignment="1" applyProtection="1">
      <alignment horizontal="left" vertical="center" wrapText="1"/>
      <protection/>
    </xf>
    <xf numFmtId="0" fontId="22" fillId="0" borderId="15" xfId="86" applyFont="1" applyFill="1" applyBorder="1" applyAlignment="1" applyProtection="1">
      <alignment horizontal="left" vertical="center" wrapText="1"/>
      <protection/>
    </xf>
    <xf numFmtId="0" fontId="13" fillId="0" borderId="15" xfId="86" applyFill="1" applyBorder="1" applyAlignment="1" applyProtection="1">
      <alignment horizontal="center" vertical="center" wrapText="1"/>
      <protection/>
    </xf>
    <xf numFmtId="4" fontId="13" fillId="0" borderId="15" xfId="86" applyNumberFormat="1" applyFill="1" applyBorder="1" applyAlignment="1" applyProtection="1">
      <alignment horizontal="center" vertical="center"/>
      <protection/>
    </xf>
    <xf numFmtId="4" fontId="13" fillId="0" borderId="16" xfId="86" applyNumberFormat="1" applyFill="1" applyBorder="1" applyAlignment="1" applyProtection="1">
      <alignment horizontal="right" vertical="center"/>
      <protection/>
    </xf>
    <xf numFmtId="2" fontId="13" fillId="0" borderId="13" xfId="86" applyNumberFormat="1" applyFill="1" applyBorder="1">
      <alignment/>
      <protection/>
    </xf>
    <xf numFmtId="4" fontId="13" fillId="0" borderId="15" xfId="86" applyNumberFormat="1" applyFont="1" applyFill="1" applyBorder="1" applyAlignment="1" applyProtection="1">
      <alignment horizontal="center" vertical="center"/>
      <protection/>
    </xf>
    <xf numFmtId="4" fontId="13" fillId="0" borderId="15" xfId="86" applyNumberFormat="1" applyFont="1" applyFill="1" applyBorder="1" applyAlignment="1" applyProtection="1">
      <alignment horizontal="center" vertical="center"/>
      <protection/>
    </xf>
    <xf numFmtId="0" fontId="22" fillId="0" borderId="15" xfId="86" applyFont="1" applyFill="1" applyBorder="1" applyAlignment="1" applyProtection="1">
      <alignment horizontal="center" vertical="center" wrapText="1"/>
      <protection/>
    </xf>
    <xf numFmtId="4" fontId="13" fillId="0" borderId="0" xfId="86" applyNumberFormat="1" applyFill="1" applyBorder="1">
      <alignment/>
      <protection/>
    </xf>
    <xf numFmtId="0" fontId="13" fillId="0" borderId="0" xfId="86" applyBorder="1">
      <alignment/>
      <protection/>
    </xf>
    <xf numFmtId="4" fontId="13" fillId="0" borderId="16" xfId="86" applyNumberFormat="1" applyFill="1" applyBorder="1" applyAlignment="1" applyProtection="1">
      <alignment horizontal="center" vertical="center"/>
      <protection/>
    </xf>
    <xf numFmtId="0" fontId="24" fillId="0" borderId="10" xfId="86" applyFont="1" applyFill="1" applyBorder="1" applyAlignment="1" applyProtection="1">
      <alignment horizontal="left" vertical="center"/>
      <protection/>
    </xf>
    <xf numFmtId="4" fontId="24" fillId="0" borderId="11" xfId="86" applyNumberFormat="1" applyFont="1" applyFill="1" applyBorder="1" applyAlignment="1" applyProtection="1">
      <alignment horizontal="center" vertical="center"/>
      <protection/>
    </xf>
    <xf numFmtId="4" fontId="24" fillId="0" borderId="12" xfId="86" applyNumberFormat="1" applyFont="1" applyFill="1" applyBorder="1" applyAlignment="1" applyProtection="1">
      <alignment horizontal="right" vertical="center"/>
      <protection/>
    </xf>
    <xf numFmtId="2" fontId="13" fillId="0" borderId="0" xfId="86" applyNumberFormat="1" applyFill="1" applyProtection="1">
      <alignment/>
      <protection/>
    </xf>
    <xf numFmtId="0" fontId="13" fillId="0" borderId="0" xfId="86" applyFill="1" applyBorder="1" applyAlignment="1" applyProtection="1">
      <alignment horizontal="left" vertical="center"/>
      <protection/>
    </xf>
    <xf numFmtId="9" fontId="13" fillId="0" borderId="0" xfId="86" applyNumberFormat="1" applyFont="1" applyFill="1" applyProtection="1">
      <alignment/>
      <protection/>
    </xf>
    <xf numFmtId="0" fontId="13" fillId="0" borderId="0" xfId="86" applyFill="1" applyAlignment="1" applyProtection="1">
      <alignment horizontal="center"/>
      <protection/>
    </xf>
    <xf numFmtId="0" fontId="13" fillId="0" borderId="0" xfId="86" applyFill="1" applyBorder="1" applyAlignment="1" applyProtection="1">
      <alignment horizontal="center"/>
      <protection/>
    </xf>
    <xf numFmtId="0" fontId="13" fillId="0" borderId="0" xfId="86" applyFont="1" applyFill="1" applyBorder="1" applyAlignment="1" applyProtection="1">
      <alignment horizontal="left" vertical="center" wrapText="1"/>
      <protection/>
    </xf>
    <xf numFmtId="0" fontId="13" fillId="0" borderId="0" xfId="86" applyFont="1" applyFill="1" applyBorder="1" applyAlignment="1" applyProtection="1">
      <alignment horizontal="center" vertical="center" wrapText="1"/>
      <protection/>
    </xf>
    <xf numFmtId="4" fontId="13" fillId="0" borderId="0" xfId="86" applyNumberFormat="1" applyFill="1" applyBorder="1" applyAlignment="1" applyProtection="1">
      <alignment horizontal="center" vertical="center"/>
      <protection/>
    </xf>
    <xf numFmtId="2" fontId="13" fillId="0" borderId="0" xfId="86" applyNumberFormat="1" applyBorder="1">
      <alignment/>
      <protection/>
    </xf>
    <xf numFmtId="0" fontId="13" fillId="0" borderId="0" xfId="86" applyFill="1" applyBorder="1" applyAlignment="1" applyProtection="1">
      <alignment horizontal="center" vertical="center"/>
      <protection/>
    </xf>
    <xf numFmtId="2" fontId="13" fillId="0" borderId="0" xfId="86" applyNumberFormat="1" applyFill="1" applyBorder="1">
      <alignment/>
      <protection/>
    </xf>
    <xf numFmtId="0" fontId="13" fillId="0" borderId="0" xfId="86" applyFill="1" applyBorder="1" applyAlignment="1" applyProtection="1">
      <alignment horizontal="center" vertical="center" wrapText="1"/>
      <protection/>
    </xf>
    <xf numFmtId="0" fontId="13" fillId="0" borderId="0" xfId="87" applyFill="1" applyProtection="1">
      <alignment/>
      <protection/>
    </xf>
    <xf numFmtId="2" fontId="13" fillId="0" borderId="0" xfId="87" applyNumberFormat="1">
      <alignment/>
      <protection/>
    </xf>
    <xf numFmtId="0" fontId="13" fillId="0" borderId="0" xfId="87">
      <alignment/>
      <protection/>
    </xf>
    <xf numFmtId="0" fontId="13" fillId="0" borderId="0" xfId="87" applyFill="1">
      <alignment/>
      <protection/>
    </xf>
    <xf numFmtId="0" fontId="25" fillId="0" borderId="0" xfId="87" applyFont="1" applyFill="1" applyBorder="1" applyAlignment="1" applyProtection="1">
      <alignment horizontal="center" vertical="center"/>
      <protection/>
    </xf>
    <xf numFmtId="0" fontId="21" fillId="11" borderId="10" xfId="87" applyFont="1" applyFill="1" applyBorder="1" applyAlignment="1" applyProtection="1">
      <alignment horizontal="center" vertical="center"/>
      <protection/>
    </xf>
    <xf numFmtId="0" fontId="21" fillId="11" borderId="10" xfId="87" applyFont="1" applyFill="1" applyBorder="1" applyAlignment="1" applyProtection="1">
      <alignment horizontal="center" vertical="center" wrapText="1"/>
      <protection/>
    </xf>
    <xf numFmtId="0" fontId="21" fillId="11" borderId="11" xfId="87" applyFont="1" applyFill="1" applyBorder="1" applyAlignment="1" applyProtection="1">
      <alignment horizontal="center" vertical="center"/>
      <protection/>
    </xf>
    <xf numFmtId="0" fontId="21" fillId="11" borderId="11" xfId="87" applyFont="1" applyFill="1" applyBorder="1" applyAlignment="1" applyProtection="1">
      <alignment horizontal="center" vertical="center" wrapText="1"/>
      <protection/>
    </xf>
    <xf numFmtId="0" fontId="21" fillId="11" borderId="12" xfId="87" applyFont="1" applyFill="1" applyBorder="1" applyAlignment="1" applyProtection="1">
      <alignment horizontal="center" vertical="center" wrapText="1"/>
      <protection/>
    </xf>
    <xf numFmtId="2" fontId="13" fillId="0" borderId="13" xfId="87" applyNumberFormat="1" applyBorder="1">
      <alignment/>
      <protection/>
    </xf>
    <xf numFmtId="0" fontId="13" fillId="0" borderId="0" xfId="87" applyFill="1" applyBorder="1">
      <alignment/>
      <protection/>
    </xf>
    <xf numFmtId="0" fontId="13" fillId="0" borderId="14" xfId="87" applyFill="1" applyBorder="1" applyAlignment="1" applyProtection="1">
      <alignment horizontal="center" vertical="center"/>
      <protection/>
    </xf>
    <xf numFmtId="0" fontId="13" fillId="0" borderId="15" xfId="87" applyFont="1" applyFill="1" applyBorder="1" applyAlignment="1" applyProtection="1">
      <alignment horizontal="left" vertical="center" wrapText="1"/>
      <protection/>
    </xf>
    <xf numFmtId="0" fontId="22" fillId="0" borderId="15" xfId="87" applyFont="1" applyFill="1" applyBorder="1" applyAlignment="1" applyProtection="1">
      <alignment horizontal="left" vertical="center" wrapText="1"/>
      <protection/>
    </xf>
    <xf numFmtId="0" fontId="13" fillId="0" borderId="15" xfId="87" applyFill="1" applyBorder="1" applyAlignment="1" applyProtection="1">
      <alignment horizontal="center" vertical="center" wrapText="1"/>
      <protection/>
    </xf>
    <xf numFmtId="4" fontId="13" fillId="0" borderId="15" xfId="87" applyNumberFormat="1" applyFill="1" applyBorder="1" applyAlignment="1" applyProtection="1">
      <alignment horizontal="center" vertical="center"/>
      <protection/>
    </xf>
    <xf numFmtId="4" fontId="13" fillId="0" borderId="16" xfId="87" applyNumberFormat="1" applyFill="1" applyBorder="1" applyAlignment="1" applyProtection="1">
      <alignment horizontal="right" vertical="center"/>
      <protection/>
    </xf>
    <xf numFmtId="2" fontId="13" fillId="0" borderId="13" xfId="87" applyNumberFormat="1" applyFill="1" applyBorder="1">
      <alignment/>
      <protection/>
    </xf>
    <xf numFmtId="4" fontId="13" fillId="0" borderId="15" xfId="87" applyNumberFormat="1" applyFont="1" applyFill="1" applyBorder="1" applyAlignment="1" applyProtection="1">
      <alignment horizontal="center" vertical="center"/>
      <protection/>
    </xf>
    <xf numFmtId="4" fontId="13" fillId="0" borderId="15" xfId="87" applyNumberFormat="1" applyFont="1" applyFill="1" applyBorder="1" applyAlignment="1" applyProtection="1">
      <alignment horizontal="center" vertical="center"/>
      <protection/>
    </xf>
    <xf numFmtId="0" fontId="22" fillId="0" borderId="15" xfId="87" applyFont="1" applyFill="1" applyBorder="1" applyAlignment="1" applyProtection="1">
      <alignment horizontal="center" vertical="center" wrapText="1"/>
      <protection/>
    </xf>
    <xf numFmtId="4" fontId="13" fillId="0" borderId="0" xfId="87" applyNumberFormat="1" applyFill="1" applyBorder="1">
      <alignment/>
      <protection/>
    </xf>
    <xf numFmtId="0" fontId="13" fillId="0" borderId="0" xfId="87" applyBorder="1">
      <alignment/>
      <protection/>
    </xf>
    <xf numFmtId="4" fontId="13" fillId="0" borderId="16" xfId="87" applyNumberFormat="1" applyFill="1" applyBorder="1" applyAlignment="1" applyProtection="1">
      <alignment horizontal="center" vertical="center"/>
      <protection/>
    </xf>
    <xf numFmtId="0" fontId="13" fillId="0" borderId="17" xfId="87" applyFont="1" applyFill="1" applyBorder="1" applyAlignment="1" applyProtection="1">
      <alignment horizontal="left" vertical="center" wrapText="1"/>
      <protection/>
    </xf>
    <xf numFmtId="0" fontId="13" fillId="0" borderId="17" xfId="87" applyFont="1" applyFill="1" applyBorder="1" applyAlignment="1" applyProtection="1">
      <alignment horizontal="center" vertical="center" wrapText="1"/>
      <protection/>
    </xf>
    <xf numFmtId="0" fontId="13" fillId="0" borderId="16" xfId="87" applyFont="1" applyFill="1" applyBorder="1" applyAlignment="1" applyProtection="1">
      <alignment horizontal="center" vertical="center" wrapText="1"/>
      <protection/>
    </xf>
    <xf numFmtId="4" fontId="13" fillId="0" borderId="18" xfId="87" applyNumberFormat="1" applyFill="1" applyBorder="1" applyAlignment="1" applyProtection="1">
      <alignment horizontal="right" vertical="center"/>
      <protection/>
    </xf>
    <xf numFmtId="0" fontId="13" fillId="0" borderId="15" xfId="87" applyFont="1" applyFill="1" applyBorder="1" applyAlignment="1" applyProtection="1">
      <alignment horizontal="center" vertical="center" wrapText="1"/>
      <protection/>
    </xf>
    <xf numFmtId="0" fontId="13" fillId="0" borderId="15" xfId="87" applyFill="1" applyBorder="1" applyAlignment="1" applyProtection="1">
      <alignment horizontal="center"/>
      <protection/>
    </xf>
    <xf numFmtId="0" fontId="24" fillId="0" borderId="10" xfId="87" applyFont="1" applyFill="1" applyBorder="1" applyAlignment="1" applyProtection="1">
      <alignment horizontal="left" vertical="center"/>
      <protection/>
    </xf>
    <xf numFmtId="4" fontId="24" fillId="0" borderId="11" xfId="87" applyNumberFormat="1" applyFont="1" applyFill="1" applyBorder="1" applyAlignment="1" applyProtection="1">
      <alignment horizontal="center" vertical="center"/>
      <protection/>
    </xf>
    <xf numFmtId="4" fontId="24" fillId="0" borderId="12" xfId="87" applyNumberFormat="1" applyFont="1" applyFill="1" applyBorder="1" applyAlignment="1" applyProtection="1">
      <alignment horizontal="right" vertical="center"/>
      <protection/>
    </xf>
    <xf numFmtId="2" fontId="13" fillId="0" borderId="0" xfId="87" applyNumberFormat="1" applyFill="1" applyProtection="1">
      <alignment/>
      <protection/>
    </xf>
    <xf numFmtId="0" fontId="13" fillId="0" borderId="0" xfId="87" applyFill="1" applyBorder="1" applyAlignment="1" applyProtection="1">
      <alignment horizontal="left" vertical="center"/>
      <protection/>
    </xf>
    <xf numFmtId="9" fontId="13" fillId="0" borderId="0" xfId="87" applyNumberFormat="1" applyFont="1" applyFill="1" applyProtection="1">
      <alignment/>
      <protection/>
    </xf>
    <xf numFmtId="0" fontId="13" fillId="0" borderId="0" xfId="87" applyFill="1" applyAlignment="1" applyProtection="1">
      <alignment horizontal="center"/>
      <protection/>
    </xf>
    <xf numFmtId="0" fontId="13" fillId="0" borderId="0" xfId="87" applyFill="1" applyBorder="1" applyAlignment="1" applyProtection="1">
      <alignment horizontal="center"/>
      <protection/>
    </xf>
    <xf numFmtId="0" fontId="13" fillId="0" borderId="0" xfId="87" applyFont="1" applyFill="1" applyBorder="1" applyAlignment="1" applyProtection="1">
      <alignment horizontal="left" vertical="center" wrapText="1"/>
      <protection/>
    </xf>
    <xf numFmtId="0" fontId="13" fillId="0" borderId="0" xfId="87" applyFont="1" applyFill="1" applyBorder="1" applyAlignment="1" applyProtection="1">
      <alignment horizontal="center" vertical="center" wrapText="1"/>
      <protection/>
    </xf>
    <xf numFmtId="4" fontId="13" fillId="0" borderId="0" xfId="87" applyNumberFormat="1" applyFill="1" applyBorder="1" applyAlignment="1" applyProtection="1">
      <alignment horizontal="center" vertical="center"/>
      <protection/>
    </xf>
    <xf numFmtId="2" fontId="13" fillId="0" borderId="0" xfId="87" applyNumberFormat="1" applyBorder="1">
      <alignment/>
      <protection/>
    </xf>
    <xf numFmtId="0" fontId="13" fillId="0" borderId="0" xfId="87" applyFill="1" applyBorder="1" applyAlignment="1" applyProtection="1">
      <alignment horizontal="center" vertical="center"/>
      <protection/>
    </xf>
    <xf numFmtId="2" fontId="13" fillId="0" borderId="0" xfId="87" applyNumberFormat="1" applyFill="1" applyBorder="1">
      <alignment/>
      <protection/>
    </xf>
    <xf numFmtId="0" fontId="13" fillId="0" borderId="0" xfId="87" applyFill="1" applyBorder="1" applyAlignment="1" applyProtection="1">
      <alignment horizontal="center" vertical="center" wrapText="1"/>
      <protection/>
    </xf>
    <xf numFmtId="0" fontId="13" fillId="0" borderId="0" xfId="88" applyFill="1" applyProtection="1">
      <alignment/>
      <protection/>
    </xf>
    <xf numFmtId="2" fontId="13" fillId="0" borderId="0" xfId="88" applyNumberFormat="1">
      <alignment/>
      <protection/>
    </xf>
    <xf numFmtId="0" fontId="13" fillId="0" borderId="0" xfId="88">
      <alignment/>
      <protection/>
    </xf>
    <xf numFmtId="0" fontId="13" fillId="0" borderId="0" xfId="88" applyFill="1">
      <alignment/>
      <protection/>
    </xf>
    <xf numFmtId="0" fontId="25" fillId="0" borderId="0" xfId="88" applyFont="1" applyFill="1" applyBorder="1" applyAlignment="1" applyProtection="1">
      <alignment horizontal="center" vertical="center"/>
      <protection/>
    </xf>
    <xf numFmtId="0" fontId="21" fillId="11" borderId="10" xfId="88" applyFont="1" applyFill="1" applyBorder="1" applyAlignment="1" applyProtection="1">
      <alignment horizontal="center" vertical="center"/>
      <protection/>
    </xf>
    <xf numFmtId="0" fontId="21" fillId="11" borderId="10" xfId="88" applyFont="1" applyFill="1" applyBorder="1" applyAlignment="1" applyProtection="1">
      <alignment horizontal="center" vertical="center" wrapText="1"/>
      <protection/>
    </xf>
    <xf numFmtId="0" fontId="21" fillId="11" borderId="11" xfId="88" applyFont="1" applyFill="1" applyBorder="1" applyAlignment="1" applyProtection="1">
      <alignment horizontal="center" vertical="center"/>
      <protection/>
    </xf>
    <xf numFmtId="0" fontId="21" fillId="11" borderId="11" xfId="88" applyFont="1" applyFill="1" applyBorder="1" applyAlignment="1" applyProtection="1">
      <alignment horizontal="center" vertical="center" wrapText="1"/>
      <protection/>
    </xf>
    <xf numFmtId="0" fontId="21" fillId="11" borderId="12" xfId="88" applyFont="1" applyFill="1" applyBorder="1" applyAlignment="1" applyProtection="1">
      <alignment horizontal="center" vertical="center" wrapText="1"/>
      <protection/>
    </xf>
    <xf numFmtId="2" fontId="13" fillId="0" borderId="42" xfId="88" applyNumberFormat="1" applyBorder="1">
      <alignment/>
      <protection/>
    </xf>
    <xf numFmtId="0" fontId="13" fillId="0" borderId="0" xfId="88" applyFill="1" applyBorder="1">
      <alignment/>
      <protection/>
    </xf>
    <xf numFmtId="0" fontId="13" fillId="0" borderId="14" xfId="88" applyFill="1" applyBorder="1" applyAlignment="1" applyProtection="1">
      <alignment horizontal="center" vertical="center"/>
      <protection/>
    </xf>
    <xf numFmtId="0" fontId="13" fillId="0" borderId="15" xfId="88" applyFont="1" applyFill="1" applyBorder="1" applyAlignment="1" applyProtection="1">
      <alignment horizontal="left" vertical="center" wrapText="1"/>
      <protection/>
    </xf>
    <xf numFmtId="0" fontId="22" fillId="0" borderId="15" xfId="88" applyFont="1" applyFill="1" applyBorder="1" applyAlignment="1" applyProtection="1">
      <alignment horizontal="left" vertical="center" wrapText="1"/>
      <protection/>
    </xf>
    <xf numFmtId="0" fontId="13" fillId="0" borderId="15" xfId="88" applyFill="1" applyBorder="1" applyAlignment="1" applyProtection="1">
      <alignment horizontal="center" vertical="center" wrapText="1"/>
      <protection/>
    </xf>
    <xf numFmtId="4" fontId="13" fillId="0" borderId="15" xfId="88" applyNumberFormat="1" applyFill="1" applyBorder="1" applyAlignment="1" applyProtection="1">
      <alignment horizontal="center" vertical="center"/>
      <protection/>
    </xf>
    <xf numFmtId="4" fontId="13" fillId="0" borderId="16" xfId="88" applyNumberFormat="1" applyFill="1" applyBorder="1" applyAlignment="1" applyProtection="1">
      <alignment horizontal="right" vertical="center"/>
      <protection/>
    </xf>
    <xf numFmtId="2" fontId="13" fillId="0" borderId="42" xfId="88" applyNumberFormat="1" applyFill="1" applyBorder="1">
      <alignment/>
      <protection/>
    </xf>
    <xf numFmtId="4" fontId="13" fillId="0" borderId="15" xfId="88" applyNumberFormat="1" applyFont="1" applyFill="1" applyBorder="1" applyAlignment="1" applyProtection="1">
      <alignment horizontal="center" vertical="center"/>
      <protection/>
    </xf>
    <xf numFmtId="4" fontId="13" fillId="0" borderId="15" xfId="88" applyNumberFormat="1" applyFont="1" applyFill="1" applyBorder="1" applyAlignment="1" applyProtection="1">
      <alignment horizontal="center" vertical="center"/>
      <protection/>
    </xf>
    <xf numFmtId="0" fontId="22" fillId="0" borderId="15" xfId="88" applyFont="1" applyFill="1" applyBorder="1" applyAlignment="1" applyProtection="1">
      <alignment horizontal="center" vertical="center" wrapText="1"/>
      <protection/>
    </xf>
    <xf numFmtId="4" fontId="13" fillId="0" borderId="0" xfId="88" applyNumberFormat="1" applyFill="1" applyBorder="1">
      <alignment/>
      <protection/>
    </xf>
    <xf numFmtId="0" fontId="13" fillId="0" borderId="0" xfId="88" applyBorder="1">
      <alignment/>
      <protection/>
    </xf>
    <xf numFmtId="4" fontId="13" fillId="0" borderId="16" xfId="88" applyNumberFormat="1" applyFill="1" applyBorder="1" applyAlignment="1" applyProtection="1">
      <alignment horizontal="center" vertical="center"/>
      <protection/>
    </xf>
    <xf numFmtId="0" fontId="13" fillId="0" borderId="20" xfId="88" applyFont="1" applyFill="1" applyBorder="1" applyAlignment="1" applyProtection="1">
      <alignment horizontal="left" vertical="center" wrapText="1"/>
      <protection/>
    </xf>
    <xf numFmtId="0" fontId="13" fillId="0" borderId="15" xfId="88" applyFont="1" applyFill="1" applyBorder="1" applyAlignment="1" applyProtection="1">
      <alignment horizontal="center" vertical="center" wrapText="1"/>
      <protection/>
    </xf>
    <xf numFmtId="0" fontId="13" fillId="0" borderId="16" xfId="88" applyFont="1" applyFill="1" applyBorder="1" applyAlignment="1" applyProtection="1">
      <alignment horizontal="center" vertical="center" wrapText="1"/>
      <protection/>
    </xf>
    <xf numFmtId="0" fontId="13" fillId="0" borderId="17" xfId="88" applyFont="1" applyFill="1" applyBorder="1" applyAlignment="1" applyProtection="1">
      <alignment horizontal="left" vertical="center" wrapText="1"/>
      <protection/>
    </xf>
    <xf numFmtId="0" fontId="13" fillId="0" borderId="17" xfId="88" applyFont="1" applyFill="1" applyBorder="1" applyAlignment="1" applyProtection="1">
      <alignment horizontal="center" vertical="center" wrapText="1"/>
      <protection/>
    </xf>
    <xf numFmtId="4" fontId="13" fillId="0" borderId="18" xfId="88" applyNumberFormat="1" applyFill="1" applyBorder="1" applyAlignment="1" applyProtection="1">
      <alignment horizontal="right" vertical="center"/>
      <protection/>
    </xf>
    <xf numFmtId="0" fontId="24" fillId="0" borderId="10" xfId="88" applyFont="1" applyFill="1" applyBorder="1" applyAlignment="1" applyProtection="1">
      <alignment horizontal="left" vertical="center"/>
      <protection/>
    </xf>
    <xf numFmtId="4" fontId="24" fillId="0" borderId="12" xfId="88" applyNumberFormat="1" applyFont="1" applyFill="1" applyBorder="1" applyAlignment="1" applyProtection="1">
      <alignment horizontal="center" vertical="center"/>
      <protection/>
    </xf>
    <xf numFmtId="4" fontId="24" fillId="0" borderId="12" xfId="88" applyNumberFormat="1" applyFont="1" applyFill="1" applyBorder="1" applyAlignment="1" applyProtection="1">
      <alignment horizontal="right" vertical="center"/>
      <protection/>
    </xf>
    <xf numFmtId="2" fontId="13" fillId="0" borderId="0" xfId="88" applyNumberFormat="1" applyFill="1" applyProtection="1">
      <alignment/>
      <protection/>
    </xf>
    <xf numFmtId="0" fontId="13" fillId="0" borderId="0" xfId="88" applyFill="1" applyBorder="1" applyAlignment="1" applyProtection="1">
      <alignment horizontal="left" vertical="center"/>
      <protection/>
    </xf>
    <xf numFmtId="9" fontId="13" fillId="0" borderId="0" xfId="88" applyNumberFormat="1" applyFont="1" applyFill="1" applyProtection="1">
      <alignment/>
      <protection/>
    </xf>
    <xf numFmtId="0" fontId="13" fillId="0" borderId="0" xfId="88" applyFill="1" applyAlignment="1" applyProtection="1">
      <alignment horizontal="center"/>
      <protection/>
    </xf>
    <xf numFmtId="0" fontId="13" fillId="0" borderId="0" xfId="88" applyFill="1" applyBorder="1" applyAlignment="1" applyProtection="1">
      <alignment horizontal="center"/>
      <protection/>
    </xf>
    <xf numFmtId="0" fontId="13" fillId="0" borderId="0" xfId="88" applyFont="1" applyFill="1" applyBorder="1" applyAlignment="1" applyProtection="1">
      <alignment horizontal="left" vertical="center" wrapText="1"/>
      <protection/>
    </xf>
    <xf numFmtId="0" fontId="13" fillId="0" borderId="0" xfId="88" applyFont="1" applyFill="1" applyBorder="1" applyAlignment="1" applyProtection="1">
      <alignment horizontal="center" vertical="center" wrapText="1"/>
      <protection/>
    </xf>
    <xf numFmtId="4" fontId="13" fillId="0" borderId="0" xfId="88" applyNumberFormat="1" applyFill="1" applyBorder="1" applyAlignment="1" applyProtection="1">
      <alignment horizontal="center" vertical="center"/>
      <protection/>
    </xf>
    <xf numFmtId="2" fontId="13" fillId="0" borderId="0" xfId="88" applyNumberFormat="1" applyBorder="1">
      <alignment/>
      <protection/>
    </xf>
    <xf numFmtId="0" fontId="13" fillId="0" borderId="0" xfId="88" applyFill="1" applyBorder="1" applyAlignment="1" applyProtection="1">
      <alignment horizontal="center" vertical="center"/>
      <protection/>
    </xf>
    <xf numFmtId="2" fontId="13" fillId="0" borderId="0" xfId="88" applyNumberFormat="1" applyFill="1" applyBorder="1">
      <alignment/>
      <protection/>
    </xf>
    <xf numFmtId="0" fontId="13" fillId="0" borderId="0" xfId="88" applyFill="1" applyBorder="1" applyAlignment="1" applyProtection="1">
      <alignment horizontal="center" vertical="center" wrapText="1"/>
      <protection/>
    </xf>
    <xf numFmtId="0" fontId="13" fillId="0" borderId="0" xfId="88" applyFill="1" applyBorder="1" applyProtection="1">
      <alignment/>
      <protection/>
    </xf>
    <xf numFmtId="0" fontId="13" fillId="0" borderId="0" xfId="90" applyFill="1" applyProtection="1">
      <alignment/>
      <protection/>
    </xf>
    <xf numFmtId="2" fontId="13" fillId="0" borderId="0" xfId="90" applyNumberFormat="1">
      <alignment/>
      <protection/>
    </xf>
    <xf numFmtId="0" fontId="13" fillId="0" borderId="0" xfId="90">
      <alignment/>
      <protection/>
    </xf>
    <xf numFmtId="0" fontId="13" fillId="0" borderId="0" xfId="90" applyFill="1">
      <alignment/>
      <protection/>
    </xf>
    <xf numFmtId="0" fontId="21" fillId="11" borderId="10" xfId="90" applyFont="1" applyFill="1" applyBorder="1" applyAlignment="1" applyProtection="1">
      <alignment horizontal="center" vertical="center"/>
      <protection/>
    </xf>
    <xf numFmtId="0" fontId="21" fillId="11" borderId="10" xfId="90" applyFont="1" applyFill="1" applyBorder="1" applyAlignment="1" applyProtection="1">
      <alignment horizontal="center" vertical="center" wrapText="1"/>
      <protection/>
    </xf>
    <xf numFmtId="0" fontId="21" fillId="11" borderId="11" xfId="90" applyFont="1" applyFill="1" applyBorder="1" applyAlignment="1" applyProtection="1">
      <alignment horizontal="center" vertical="center"/>
      <protection/>
    </xf>
    <xf numFmtId="0" fontId="21" fillId="11" borderId="11" xfId="90" applyFont="1" applyFill="1" applyBorder="1" applyAlignment="1" applyProtection="1">
      <alignment horizontal="center" vertical="center" wrapText="1"/>
      <protection/>
    </xf>
    <xf numFmtId="2" fontId="13" fillId="0" borderId="0" xfId="90" applyNumberFormat="1" applyBorder="1">
      <alignment/>
      <protection/>
    </xf>
    <xf numFmtId="0" fontId="13" fillId="0" borderId="0" xfId="90" applyFill="1" applyBorder="1">
      <alignment/>
      <protection/>
    </xf>
    <xf numFmtId="0" fontId="13" fillId="0" borderId="14" xfId="90" applyFill="1" applyBorder="1" applyAlignment="1" applyProtection="1">
      <alignment horizontal="center" vertical="center"/>
      <protection/>
    </xf>
    <xf numFmtId="0" fontId="13" fillId="0" borderId="15" xfId="90" applyFont="1" applyFill="1" applyBorder="1" applyAlignment="1" applyProtection="1">
      <alignment horizontal="left" vertical="center" wrapText="1"/>
      <protection/>
    </xf>
    <xf numFmtId="0" fontId="13" fillId="0" borderId="15" xfId="90" applyFill="1" applyBorder="1" applyAlignment="1" applyProtection="1">
      <alignment horizontal="center" vertical="center" wrapText="1"/>
      <protection/>
    </xf>
    <xf numFmtId="4" fontId="13" fillId="0" borderId="15" xfId="90" applyNumberFormat="1" applyFill="1" applyBorder="1" applyAlignment="1" applyProtection="1">
      <alignment horizontal="center" vertical="center"/>
      <protection/>
    </xf>
    <xf numFmtId="4" fontId="13" fillId="0" borderId="15" xfId="90" applyNumberFormat="1" applyFill="1" applyBorder="1" applyAlignment="1" applyProtection="1">
      <alignment horizontal="right" vertical="center"/>
      <protection/>
    </xf>
    <xf numFmtId="2" fontId="13" fillId="0" borderId="0" xfId="90" applyNumberFormat="1" applyFill="1" applyBorder="1">
      <alignment/>
      <protection/>
    </xf>
    <xf numFmtId="4" fontId="13" fillId="0" borderId="15" xfId="90" applyNumberFormat="1" applyFont="1" applyFill="1" applyBorder="1" applyAlignment="1" applyProtection="1">
      <alignment horizontal="center" vertical="center"/>
      <protection/>
    </xf>
    <xf numFmtId="4" fontId="13" fillId="0" borderId="15" xfId="90" applyNumberFormat="1" applyFont="1" applyFill="1" applyBorder="1" applyAlignment="1" applyProtection="1">
      <alignment horizontal="center" vertical="center"/>
      <protection/>
    </xf>
    <xf numFmtId="4" fontId="13" fillId="0" borderId="16" xfId="90" applyNumberFormat="1" applyFill="1" applyBorder="1" applyAlignment="1" applyProtection="1">
      <alignment horizontal="center" vertical="center"/>
      <protection/>
    </xf>
    <xf numFmtId="0" fontId="13" fillId="0" borderId="0" xfId="90" applyBorder="1">
      <alignment/>
      <protection/>
    </xf>
    <xf numFmtId="0" fontId="24" fillId="0" borderId="10" xfId="90" applyFont="1" applyFill="1" applyBorder="1" applyAlignment="1" applyProtection="1">
      <alignment horizontal="left" vertical="center"/>
      <protection/>
    </xf>
    <xf numFmtId="4" fontId="24" fillId="0" borderId="11" xfId="90" applyNumberFormat="1" applyFont="1" applyFill="1" applyBorder="1" applyAlignment="1" applyProtection="1">
      <alignment horizontal="center" vertical="center"/>
      <protection/>
    </xf>
    <xf numFmtId="4" fontId="24" fillId="0" borderId="11" xfId="90" applyNumberFormat="1" applyFont="1" applyFill="1" applyBorder="1" applyAlignment="1" applyProtection="1">
      <alignment horizontal="right" vertical="center"/>
      <protection/>
    </xf>
    <xf numFmtId="2" fontId="13" fillId="0" borderId="0" xfId="90" applyNumberFormat="1" applyFill="1" applyProtection="1">
      <alignment/>
      <protection/>
    </xf>
    <xf numFmtId="0" fontId="13" fillId="0" borderId="0" xfId="90" applyFont="1" applyFill="1" applyAlignment="1" applyProtection="1">
      <alignment horizontal="right"/>
      <protection/>
    </xf>
    <xf numFmtId="0" fontId="13" fillId="0" borderId="0" xfId="90" applyFill="1" applyBorder="1" applyAlignment="1" applyProtection="1">
      <alignment horizontal="left" vertical="center"/>
      <protection/>
    </xf>
    <xf numFmtId="0" fontId="13" fillId="0" borderId="0" xfId="90" applyFont="1" applyFill="1" applyBorder="1" applyAlignment="1" applyProtection="1">
      <alignment horizontal="left" vertical="center"/>
      <protection/>
    </xf>
    <xf numFmtId="0" fontId="13" fillId="0" borderId="0" xfId="89" applyFill="1" applyProtection="1">
      <alignment/>
      <protection/>
    </xf>
    <xf numFmtId="2" fontId="13" fillId="0" borderId="0" xfId="89" applyNumberFormat="1">
      <alignment/>
      <protection/>
    </xf>
    <xf numFmtId="0" fontId="13" fillId="0" borderId="0" xfId="89">
      <alignment/>
      <protection/>
    </xf>
    <xf numFmtId="0" fontId="13" fillId="0" borderId="0" xfId="89" applyFill="1">
      <alignment/>
      <protection/>
    </xf>
    <xf numFmtId="0" fontId="21" fillId="11" borderId="10" xfId="89" applyFont="1" applyFill="1" applyBorder="1" applyAlignment="1" applyProtection="1">
      <alignment horizontal="center" vertical="center"/>
      <protection/>
    </xf>
    <xf numFmtId="0" fontId="21" fillId="11" borderId="10" xfId="89" applyFont="1" applyFill="1" applyBorder="1" applyAlignment="1" applyProtection="1">
      <alignment horizontal="center" vertical="center" wrapText="1"/>
      <protection/>
    </xf>
    <xf numFmtId="0" fontId="21" fillId="11" borderId="11" xfId="89" applyFont="1" applyFill="1" applyBorder="1" applyAlignment="1" applyProtection="1">
      <alignment horizontal="center" vertical="center"/>
      <protection/>
    </xf>
    <xf numFmtId="0" fontId="21" fillId="11" borderId="11" xfId="89" applyFont="1" applyFill="1" applyBorder="1" applyAlignment="1" applyProtection="1">
      <alignment horizontal="center" vertical="center" wrapText="1"/>
      <protection/>
    </xf>
    <xf numFmtId="0" fontId="21" fillId="11" borderId="12" xfId="89" applyFont="1" applyFill="1" applyBorder="1" applyAlignment="1" applyProtection="1">
      <alignment horizontal="center" vertical="center" wrapText="1"/>
      <protection/>
    </xf>
    <xf numFmtId="2" fontId="13" fillId="0" borderId="13" xfId="89" applyNumberFormat="1" applyBorder="1">
      <alignment/>
      <protection/>
    </xf>
    <xf numFmtId="0" fontId="13" fillId="0" borderId="0" xfId="89" applyFill="1" applyBorder="1">
      <alignment/>
      <protection/>
    </xf>
    <xf numFmtId="0" fontId="13" fillId="0" borderId="14" xfId="89" applyFill="1" applyBorder="1" applyAlignment="1" applyProtection="1">
      <alignment horizontal="center" vertical="center"/>
      <protection/>
    </xf>
    <xf numFmtId="0" fontId="13" fillId="0" borderId="15" xfId="89" applyFont="1" applyFill="1" applyBorder="1" applyAlignment="1" applyProtection="1">
      <alignment horizontal="left" vertical="center" wrapText="1"/>
      <protection/>
    </xf>
    <xf numFmtId="0" fontId="13" fillId="0" borderId="15" xfId="89" applyFill="1" applyBorder="1" applyAlignment="1" applyProtection="1">
      <alignment horizontal="center" vertical="center" wrapText="1"/>
      <protection/>
    </xf>
    <xf numFmtId="4" fontId="13" fillId="0" borderId="15" xfId="89" applyNumberFormat="1" applyFill="1" applyBorder="1" applyAlignment="1" applyProtection="1">
      <alignment horizontal="center" vertical="center"/>
      <protection/>
    </xf>
    <xf numFmtId="4" fontId="13" fillId="0" borderId="16" xfId="89" applyNumberFormat="1" applyFill="1" applyBorder="1" applyAlignment="1" applyProtection="1">
      <alignment horizontal="right" vertical="center"/>
      <protection/>
    </xf>
    <xf numFmtId="2" fontId="13" fillId="0" borderId="13" xfId="89" applyNumberFormat="1" applyFill="1" applyBorder="1">
      <alignment/>
      <protection/>
    </xf>
    <xf numFmtId="0" fontId="13" fillId="0" borderId="15" xfId="89" applyFont="1" applyFill="1" applyBorder="1" applyAlignment="1" applyProtection="1">
      <alignment horizontal="left" vertical="center" wrapText="1"/>
      <protection/>
    </xf>
    <xf numFmtId="4" fontId="13" fillId="0" borderId="15" xfId="89" applyNumberFormat="1" applyFont="1" applyFill="1" applyBorder="1" applyAlignment="1" applyProtection="1">
      <alignment horizontal="center" vertical="center"/>
      <protection/>
    </xf>
    <xf numFmtId="4" fontId="13" fillId="0" borderId="15" xfId="89" applyNumberFormat="1" applyFont="1" applyFill="1" applyBorder="1" applyAlignment="1" applyProtection="1">
      <alignment horizontal="center" vertical="center"/>
      <protection/>
    </xf>
    <xf numFmtId="0" fontId="13" fillId="0" borderId="0" xfId="89" applyBorder="1">
      <alignment/>
      <protection/>
    </xf>
    <xf numFmtId="0" fontId="13" fillId="0" borderId="15" xfId="89" applyFont="1" applyFill="1" applyBorder="1" applyAlignment="1" applyProtection="1">
      <alignment horizontal="center" vertical="center" wrapText="1"/>
      <protection/>
    </xf>
    <xf numFmtId="0" fontId="24" fillId="0" borderId="10" xfId="89" applyFont="1" applyFill="1" applyBorder="1" applyAlignment="1" applyProtection="1">
      <alignment horizontal="left" vertical="center"/>
      <protection/>
    </xf>
    <xf numFmtId="4" fontId="24" fillId="0" borderId="11" xfId="89" applyNumberFormat="1" applyFont="1" applyFill="1" applyBorder="1" applyAlignment="1" applyProtection="1">
      <alignment horizontal="center" vertical="center"/>
      <protection/>
    </xf>
    <xf numFmtId="4" fontId="24" fillId="0" borderId="12" xfId="89" applyNumberFormat="1" applyFont="1" applyFill="1" applyBorder="1" applyAlignment="1" applyProtection="1">
      <alignment horizontal="right" vertical="center"/>
      <protection/>
    </xf>
    <xf numFmtId="2" fontId="13" fillId="0" borderId="0" xfId="89" applyNumberFormat="1" applyFill="1" applyProtection="1">
      <alignment/>
      <protection/>
    </xf>
    <xf numFmtId="0" fontId="13" fillId="0" borderId="0" xfId="89" applyFont="1" applyFill="1" applyAlignment="1" applyProtection="1">
      <alignment horizontal="right"/>
      <protection/>
    </xf>
    <xf numFmtId="0" fontId="13" fillId="0" borderId="0" xfId="89" applyFill="1" applyBorder="1" applyAlignment="1" applyProtection="1">
      <alignment horizontal="left" vertical="center"/>
      <protection/>
    </xf>
    <xf numFmtId="0" fontId="13" fillId="0" borderId="0" xfId="89" applyFont="1" applyFill="1" applyBorder="1" applyAlignment="1" applyProtection="1">
      <alignment horizontal="left" vertical="center"/>
      <protection/>
    </xf>
    <xf numFmtId="0" fontId="13" fillId="0" borderId="0" xfId="91" applyFill="1" applyProtection="1">
      <alignment/>
      <protection/>
    </xf>
    <xf numFmtId="2" fontId="13" fillId="0" borderId="0" xfId="91" applyNumberFormat="1">
      <alignment/>
      <protection/>
    </xf>
    <xf numFmtId="0" fontId="13" fillId="0" borderId="0" xfId="91">
      <alignment/>
      <protection/>
    </xf>
    <xf numFmtId="0" fontId="13" fillId="0" borderId="0" xfId="91" applyFill="1">
      <alignment/>
      <protection/>
    </xf>
    <xf numFmtId="0" fontId="25" fillId="0" borderId="0" xfId="91" applyFont="1" applyFill="1" applyBorder="1" applyAlignment="1" applyProtection="1">
      <alignment horizontal="center" vertical="center"/>
      <protection/>
    </xf>
    <xf numFmtId="0" fontId="21" fillId="11" borderId="10" xfId="91" applyFont="1" applyFill="1" applyBorder="1" applyAlignment="1" applyProtection="1">
      <alignment horizontal="center" vertical="center"/>
      <protection/>
    </xf>
    <xf numFmtId="0" fontId="21" fillId="11" borderId="10" xfId="91" applyFont="1" applyFill="1" applyBorder="1" applyAlignment="1" applyProtection="1">
      <alignment horizontal="center" vertical="center" wrapText="1"/>
      <protection/>
    </xf>
    <xf numFmtId="0" fontId="21" fillId="11" borderId="11" xfId="91" applyFont="1" applyFill="1" applyBorder="1" applyAlignment="1" applyProtection="1">
      <alignment horizontal="center" vertical="center"/>
      <protection/>
    </xf>
    <xf numFmtId="0" fontId="21" fillId="11" borderId="11" xfId="91" applyFont="1" applyFill="1" applyBorder="1" applyAlignment="1" applyProtection="1">
      <alignment horizontal="center" vertical="center" wrapText="1"/>
      <protection/>
    </xf>
    <xf numFmtId="0" fontId="21" fillId="11" borderId="12" xfId="91" applyFont="1" applyFill="1" applyBorder="1" applyAlignment="1" applyProtection="1">
      <alignment horizontal="center" vertical="center" wrapText="1"/>
      <protection/>
    </xf>
    <xf numFmtId="2" fontId="13" fillId="0" borderId="13" xfId="91" applyNumberFormat="1" applyBorder="1">
      <alignment/>
      <protection/>
    </xf>
    <xf numFmtId="0" fontId="13" fillId="0" borderId="0" xfId="91" applyFill="1" applyBorder="1">
      <alignment/>
      <protection/>
    </xf>
    <xf numFmtId="0" fontId="13" fillId="0" borderId="14" xfId="91" applyFill="1" applyBorder="1" applyAlignment="1" applyProtection="1">
      <alignment horizontal="center" vertical="center"/>
      <protection/>
    </xf>
    <xf numFmtId="0" fontId="13" fillId="0" borderId="15" xfId="91" applyFont="1" applyFill="1" applyBorder="1" applyAlignment="1" applyProtection="1">
      <alignment horizontal="left" vertical="center" wrapText="1"/>
      <protection/>
    </xf>
    <xf numFmtId="0" fontId="22" fillId="0" borderId="15" xfId="91" applyFont="1" applyFill="1" applyBorder="1" applyAlignment="1" applyProtection="1">
      <alignment horizontal="left" vertical="center" wrapText="1"/>
      <protection/>
    </xf>
    <xf numFmtId="0" fontId="13" fillId="0" borderId="15" xfId="91" applyFill="1" applyBorder="1" applyAlignment="1" applyProtection="1">
      <alignment horizontal="center" vertical="center" wrapText="1"/>
      <protection/>
    </xf>
    <xf numFmtId="4" fontId="13" fillId="0" borderId="15" xfId="91" applyNumberFormat="1" applyFill="1" applyBorder="1" applyAlignment="1" applyProtection="1">
      <alignment horizontal="center" vertical="center"/>
      <protection/>
    </xf>
    <xf numFmtId="4" fontId="13" fillId="0" borderId="16" xfId="91" applyNumberFormat="1" applyFill="1" applyBorder="1" applyAlignment="1" applyProtection="1">
      <alignment horizontal="right" vertical="center"/>
      <protection/>
    </xf>
    <xf numFmtId="2" fontId="13" fillId="0" borderId="13" xfId="91" applyNumberFormat="1" applyFill="1" applyBorder="1">
      <alignment/>
      <protection/>
    </xf>
    <xf numFmtId="4" fontId="13" fillId="0" borderId="15" xfId="91" applyNumberFormat="1" applyFont="1" applyFill="1" applyBorder="1" applyAlignment="1" applyProtection="1">
      <alignment horizontal="center" vertical="center"/>
      <protection/>
    </xf>
    <xf numFmtId="4" fontId="13" fillId="0" borderId="15" xfId="91" applyNumberFormat="1" applyFont="1" applyFill="1" applyBorder="1" applyAlignment="1" applyProtection="1">
      <alignment horizontal="center" vertical="center"/>
      <protection/>
    </xf>
    <xf numFmtId="0" fontId="22" fillId="0" borderId="15" xfId="91" applyFont="1" applyFill="1" applyBorder="1" applyAlignment="1" applyProtection="1">
      <alignment horizontal="center" vertical="center" wrapText="1"/>
      <protection/>
    </xf>
    <xf numFmtId="4" fontId="13" fillId="0" borderId="0" xfId="91" applyNumberFormat="1" applyFill="1" applyBorder="1">
      <alignment/>
      <protection/>
    </xf>
    <xf numFmtId="0" fontId="13" fillId="0" borderId="0" xfId="91" applyBorder="1">
      <alignment/>
      <protection/>
    </xf>
    <xf numFmtId="4" fontId="13" fillId="0" borderId="16" xfId="91" applyNumberFormat="1" applyFill="1" applyBorder="1" applyAlignment="1" applyProtection="1">
      <alignment horizontal="center" vertical="center"/>
      <protection/>
    </xf>
    <xf numFmtId="0" fontId="13" fillId="0" borderId="20" xfId="91" applyFont="1" applyFill="1" applyBorder="1" applyAlignment="1" applyProtection="1">
      <alignment horizontal="left" vertical="center" wrapText="1"/>
      <protection/>
    </xf>
    <xf numFmtId="0" fontId="13" fillId="0" borderId="15" xfId="91" applyFont="1" applyFill="1" applyBorder="1" applyAlignment="1" applyProtection="1">
      <alignment horizontal="center" vertical="center" wrapText="1"/>
      <protection/>
    </xf>
    <xf numFmtId="4" fontId="13" fillId="0" borderId="16" xfId="91" applyNumberFormat="1" applyFill="1" applyBorder="1" applyAlignment="1" applyProtection="1">
      <alignment vertical="center"/>
      <protection/>
    </xf>
    <xf numFmtId="0" fontId="13" fillId="0" borderId="17" xfId="91" applyFont="1" applyFill="1" applyBorder="1" applyAlignment="1" applyProtection="1">
      <alignment horizontal="left" vertical="center" wrapText="1"/>
      <protection/>
    </xf>
    <xf numFmtId="0" fontId="13" fillId="0" borderId="17" xfId="91" applyFont="1" applyFill="1" applyBorder="1" applyAlignment="1" applyProtection="1">
      <alignment horizontal="center" vertical="center" wrapText="1"/>
      <protection/>
    </xf>
    <xf numFmtId="0" fontId="13" fillId="0" borderId="16" xfId="91" applyFont="1" applyFill="1" applyBorder="1" applyAlignment="1" applyProtection="1">
      <alignment horizontal="center" vertical="center" wrapText="1"/>
      <protection/>
    </xf>
    <xf numFmtId="4" fontId="13" fillId="0" borderId="18" xfId="91" applyNumberFormat="1" applyFill="1" applyBorder="1" applyAlignment="1" applyProtection="1">
      <alignment vertical="center"/>
      <protection/>
    </xf>
    <xf numFmtId="0" fontId="24" fillId="0" borderId="10" xfId="91" applyFont="1" applyFill="1" applyBorder="1" applyAlignment="1" applyProtection="1">
      <alignment horizontal="left" vertical="center"/>
      <protection/>
    </xf>
    <xf numFmtId="4" fontId="24" fillId="0" borderId="11" xfId="91" applyNumberFormat="1" applyFont="1" applyFill="1" applyBorder="1" applyAlignment="1" applyProtection="1">
      <alignment horizontal="center" vertical="center"/>
      <protection/>
    </xf>
    <xf numFmtId="4" fontId="24" fillId="0" borderId="12" xfId="91" applyNumberFormat="1" applyFont="1" applyFill="1" applyBorder="1" applyAlignment="1" applyProtection="1">
      <alignment horizontal="right" vertical="center"/>
      <protection/>
    </xf>
    <xf numFmtId="2" fontId="13" fillId="0" borderId="0" xfId="91" applyNumberFormat="1" applyFill="1" applyProtection="1">
      <alignment/>
      <protection/>
    </xf>
    <xf numFmtId="0" fontId="13" fillId="0" borderId="0" xfId="91" applyFill="1" applyBorder="1" applyAlignment="1" applyProtection="1">
      <alignment horizontal="left" vertical="center"/>
      <protection/>
    </xf>
    <xf numFmtId="9" fontId="13" fillId="0" borderId="0" xfId="91" applyNumberFormat="1" applyFont="1" applyFill="1" applyProtection="1">
      <alignment/>
      <protection/>
    </xf>
    <xf numFmtId="0" fontId="13" fillId="0" borderId="0" xfId="91" applyFill="1" applyAlignment="1" applyProtection="1">
      <alignment horizontal="center"/>
      <protection/>
    </xf>
    <xf numFmtId="0" fontId="13" fillId="0" borderId="0" xfId="91" applyFill="1" applyBorder="1" applyAlignment="1" applyProtection="1">
      <alignment horizontal="center"/>
      <protection/>
    </xf>
    <xf numFmtId="0" fontId="13" fillId="0" borderId="0" xfId="91" applyFont="1" applyFill="1" applyBorder="1" applyAlignment="1" applyProtection="1">
      <alignment horizontal="left" vertical="center" wrapText="1"/>
      <protection/>
    </xf>
    <xf numFmtId="0" fontId="13" fillId="0" borderId="0" xfId="91" applyFont="1" applyFill="1" applyBorder="1" applyAlignment="1" applyProtection="1">
      <alignment horizontal="center" vertical="center" wrapText="1"/>
      <protection/>
    </xf>
    <xf numFmtId="4" fontId="13" fillId="0" borderId="0" xfId="91" applyNumberFormat="1" applyFill="1" applyBorder="1" applyAlignment="1" applyProtection="1">
      <alignment horizontal="center" vertical="center"/>
      <protection/>
    </xf>
    <xf numFmtId="2" fontId="13" fillId="0" borderId="0" xfId="91" applyNumberFormat="1" applyBorder="1">
      <alignment/>
      <protection/>
    </xf>
    <xf numFmtId="0" fontId="13" fillId="0" borderId="0" xfId="91" applyFill="1" applyBorder="1" applyAlignment="1" applyProtection="1">
      <alignment horizontal="center" vertical="center"/>
      <protection/>
    </xf>
    <xf numFmtId="2" fontId="13" fillId="0" borderId="0" xfId="91" applyNumberFormat="1" applyFill="1" applyBorder="1">
      <alignment/>
      <protection/>
    </xf>
    <xf numFmtId="0" fontId="13" fillId="0" borderId="0" xfId="91" applyFill="1" applyBorder="1" applyAlignment="1" applyProtection="1">
      <alignment horizontal="center" vertical="center" wrapText="1"/>
      <protection/>
    </xf>
    <xf numFmtId="0" fontId="13" fillId="0" borderId="0" xfId="92" applyFill="1" applyProtection="1">
      <alignment/>
      <protection/>
    </xf>
    <xf numFmtId="2" fontId="13" fillId="0" borderId="0" xfId="92" applyNumberFormat="1">
      <alignment/>
      <protection/>
    </xf>
    <xf numFmtId="0" fontId="13" fillId="0" borderId="0" xfId="92">
      <alignment/>
      <protection/>
    </xf>
    <xf numFmtId="0" fontId="13" fillId="0" borderId="0" xfId="92" applyFill="1">
      <alignment/>
      <protection/>
    </xf>
    <xf numFmtId="0" fontId="21" fillId="11" borderId="10" xfId="92" applyFont="1" applyFill="1" applyBorder="1" applyAlignment="1" applyProtection="1">
      <alignment horizontal="center" vertical="center"/>
      <protection/>
    </xf>
    <xf numFmtId="0" fontId="21" fillId="11" borderId="10" xfId="92" applyFont="1" applyFill="1" applyBorder="1" applyAlignment="1" applyProtection="1">
      <alignment horizontal="center" vertical="center" wrapText="1"/>
      <protection/>
    </xf>
    <xf numFmtId="0" fontId="21" fillId="11" borderId="11" xfId="92" applyFont="1" applyFill="1" applyBorder="1" applyAlignment="1" applyProtection="1">
      <alignment horizontal="center" vertical="center"/>
      <protection/>
    </xf>
    <xf numFmtId="0" fontId="21" fillId="11" borderId="11" xfId="92" applyFont="1" applyFill="1" applyBorder="1" applyAlignment="1" applyProtection="1">
      <alignment horizontal="center" vertical="center" wrapText="1"/>
      <protection/>
    </xf>
    <xf numFmtId="0" fontId="21" fillId="11" borderId="12" xfId="92" applyFont="1" applyFill="1" applyBorder="1" applyAlignment="1" applyProtection="1">
      <alignment horizontal="center" vertical="center" wrapText="1"/>
      <protection/>
    </xf>
    <xf numFmtId="2" fontId="13" fillId="0" borderId="13" xfId="92" applyNumberFormat="1" applyBorder="1">
      <alignment/>
      <protection/>
    </xf>
    <xf numFmtId="0" fontId="13" fillId="0" borderId="0" xfId="92" applyFill="1" applyBorder="1">
      <alignment/>
      <protection/>
    </xf>
    <xf numFmtId="0" fontId="13" fillId="0" borderId="14" xfId="92" applyFill="1" applyBorder="1" applyAlignment="1" applyProtection="1">
      <alignment horizontal="center" vertical="center"/>
      <protection/>
    </xf>
    <xf numFmtId="0" fontId="13" fillId="0" borderId="15" xfId="92" applyFont="1" applyFill="1" applyBorder="1" applyAlignment="1" applyProtection="1">
      <alignment horizontal="left" vertical="center" wrapText="1"/>
      <protection/>
    </xf>
    <xf numFmtId="0" fontId="22" fillId="0" borderId="15" xfId="92" applyFont="1" applyFill="1" applyBorder="1" applyAlignment="1" applyProtection="1">
      <alignment horizontal="left" vertical="center" wrapText="1"/>
      <protection/>
    </xf>
    <xf numFmtId="0" fontId="13" fillId="0" borderId="15" xfId="92" applyFill="1" applyBorder="1" applyAlignment="1" applyProtection="1">
      <alignment horizontal="center" vertical="center" wrapText="1"/>
      <protection/>
    </xf>
    <xf numFmtId="4" fontId="13" fillId="0" borderId="15" xfId="92" applyNumberFormat="1" applyFill="1" applyBorder="1" applyAlignment="1" applyProtection="1">
      <alignment horizontal="center" vertical="center"/>
      <protection/>
    </xf>
    <xf numFmtId="4" fontId="13" fillId="0" borderId="16" xfId="92" applyNumberFormat="1" applyFill="1" applyBorder="1" applyAlignment="1" applyProtection="1">
      <alignment horizontal="right" vertical="center"/>
      <protection/>
    </xf>
    <xf numFmtId="2" fontId="13" fillId="0" borderId="13" xfId="92" applyNumberFormat="1" applyFill="1" applyBorder="1">
      <alignment/>
      <protection/>
    </xf>
    <xf numFmtId="4" fontId="13" fillId="0" borderId="15" xfId="92" applyNumberFormat="1" applyFont="1" applyFill="1" applyBorder="1" applyAlignment="1" applyProtection="1">
      <alignment horizontal="center" vertical="center"/>
      <protection/>
    </xf>
    <xf numFmtId="4" fontId="13" fillId="0" borderId="15" xfId="92" applyNumberFormat="1" applyFont="1" applyFill="1" applyBorder="1" applyAlignment="1" applyProtection="1">
      <alignment horizontal="center" vertical="center"/>
      <protection/>
    </xf>
    <xf numFmtId="0" fontId="22" fillId="0" borderId="15" xfId="92" applyFont="1" applyFill="1" applyBorder="1" applyAlignment="1" applyProtection="1">
      <alignment horizontal="center" vertical="center" wrapText="1"/>
      <protection/>
    </xf>
    <xf numFmtId="4" fontId="13" fillId="0" borderId="0" xfId="92" applyNumberFormat="1" applyFill="1" applyBorder="1">
      <alignment/>
      <protection/>
    </xf>
    <xf numFmtId="0" fontId="13" fillId="0" borderId="0" xfId="92" applyBorder="1">
      <alignment/>
      <protection/>
    </xf>
    <xf numFmtId="4" fontId="13" fillId="0" borderId="16" xfId="92" applyNumberFormat="1" applyFill="1" applyBorder="1" applyAlignment="1" applyProtection="1">
      <alignment horizontal="center" vertical="center"/>
      <protection/>
    </xf>
    <xf numFmtId="0" fontId="13" fillId="0" borderId="20" xfId="92" applyFont="1" applyFill="1" applyBorder="1" applyAlignment="1" applyProtection="1">
      <alignment horizontal="left" vertical="center" wrapText="1"/>
      <protection/>
    </xf>
    <xf numFmtId="0" fontId="13" fillId="0" borderId="15" xfId="92" applyFont="1" applyFill="1" applyBorder="1" applyAlignment="1" applyProtection="1">
      <alignment horizontal="center" vertical="center" wrapText="1"/>
      <protection/>
    </xf>
    <xf numFmtId="4" fontId="13" fillId="0" borderId="0" xfId="92" applyNumberFormat="1" applyBorder="1">
      <alignment/>
      <protection/>
    </xf>
    <xf numFmtId="0" fontId="13" fillId="0" borderId="17" xfId="92" applyFont="1" applyFill="1" applyBorder="1" applyAlignment="1" applyProtection="1">
      <alignment horizontal="left" vertical="center" wrapText="1"/>
      <protection/>
    </xf>
    <xf numFmtId="0" fontId="13" fillId="0" borderId="17" xfId="92" applyFont="1" applyFill="1" applyBorder="1" applyAlignment="1" applyProtection="1">
      <alignment horizontal="center" vertical="center" wrapText="1"/>
      <protection/>
    </xf>
    <xf numFmtId="0" fontId="13" fillId="0" borderId="16" xfId="92" applyFont="1" applyFill="1" applyBorder="1" applyAlignment="1" applyProtection="1">
      <alignment horizontal="center" vertical="center" wrapText="1"/>
      <protection/>
    </xf>
    <xf numFmtId="4" fontId="13" fillId="0" borderId="18" xfId="92" applyNumberFormat="1" applyFill="1" applyBorder="1" applyAlignment="1" applyProtection="1">
      <alignment horizontal="right" vertical="center"/>
      <protection/>
    </xf>
    <xf numFmtId="0" fontId="13" fillId="0" borderId="15" xfId="92" applyFill="1" applyBorder="1" applyAlignment="1" applyProtection="1">
      <alignment horizontal="center"/>
      <protection/>
    </xf>
    <xf numFmtId="0" fontId="24" fillId="0" borderId="10" xfId="92" applyFont="1" applyFill="1" applyBorder="1" applyAlignment="1" applyProtection="1">
      <alignment horizontal="left" vertical="center"/>
      <protection/>
    </xf>
    <xf numFmtId="4" fontId="24" fillId="0" borderId="11" xfId="92" applyNumberFormat="1" applyFont="1" applyFill="1" applyBorder="1" applyAlignment="1" applyProtection="1">
      <alignment horizontal="center" vertical="center"/>
      <protection/>
    </xf>
    <xf numFmtId="4" fontId="24" fillId="0" borderId="12" xfId="92" applyNumberFormat="1" applyFont="1" applyFill="1" applyBorder="1" applyAlignment="1" applyProtection="1">
      <alignment horizontal="right" vertical="center"/>
      <protection/>
    </xf>
    <xf numFmtId="2" fontId="13" fillId="0" borderId="0" xfId="92" applyNumberFormat="1" applyFill="1" applyProtection="1">
      <alignment/>
      <protection/>
    </xf>
    <xf numFmtId="0" fontId="13" fillId="0" borderId="0" xfId="92" applyFill="1" applyBorder="1" applyAlignment="1" applyProtection="1">
      <alignment horizontal="left" vertical="center"/>
      <protection/>
    </xf>
    <xf numFmtId="9" fontId="13" fillId="0" borderId="0" xfId="92" applyNumberFormat="1" applyFont="1" applyFill="1" applyProtection="1">
      <alignment/>
      <protection/>
    </xf>
    <xf numFmtId="0" fontId="13" fillId="0" borderId="0" xfId="92" applyFill="1" applyAlignment="1" applyProtection="1">
      <alignment horizontal="center"/>
      <protection/>
    </xf>
    <xf numFmtId="0" fontId="13" fillId="0" borderId="0" xfId="92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left" vertical="center" wrapText="1"/>
      <protection/>
    </xf>
    <xf numFmtId="0" fontId="13" fillId="0" borderId="0" xfId="92" applyFont="1" applyFill="1" applyBorder="1" applyAlignment="1" applyProtection="1">
      <alignment horizontal="center" vertical="center" wrapText="1"/>
      <protection/>
    </xf>
    <xf numFmtId="4" fontId="13" fillId="0" borderId="0" xfId="92" applyNumberFormat="1" applyFill="1" applyBorder="1" applyAlignment="1" applyProtection="1">
      <alignment horizontal="center" vertical="center"/>
      <protection/>
    </xf>
    <xf numFmtId="2" fontId="13" fillId="0" borderId="0" xfId="92" applyNumberFormat="1" applyBorder="1">
      <alignment/>
      <protection/>
    </xf>
    <xf numFmtId="0" fontId="13" fillId="0" borderId="0" xfId="92" applyFill="1" applyBorder="1" applyAlignment="1" applyProtection="1">
      <alignment horizontal="center" vertical="center"/>
      <protection/>
    </xf>
    <xf numFmtId="2" fontId="13" fillId="0" borderId="0" xfId="92" applyNumberFormat="1" applyFill="1" applyBorder="1">
      <alignment/>
      <protection/>
    </xf>
    <xf numFmtId="0" fontId="13" fillId="0" borderId="0" xfId="92" applyFill="1" applyBorder="1" applyAlignment="1" applyProtection="1">
      <alignment horizontal="center" vertical="center" wrapText="1"/>
      <protection/>
    </xf>
    <xf numFmtId="0" fontId="13" fillId="0" borderId="0" xfId="92" applyFill="1" applyBorder="1" applyProtection="1">
      <alignment/>
      <protection/>
    </xf>
    <xf numFmtId="0" fontId="13" fillId="0" borderId="0" xfId="93" applyFill="1" applyProtection="1">
      <alignment/>
      <protection/>
    </xf>
    <xf numFmtId="0" fontId="13" fillId="0" borderId="0" xfId="93">
      <alignment/>
      <protection/>
    </xf>
    <xf numFmtId="0" fontId="13" fillId="0" borderId="0" xfId="93" applyNumberFormat="1">
      <alignment/>
      <protection/>
    </xf>
    <xf numFmtId="0" fontId="13" fillId="0" borderId="0" xfId="93" applyFill="1">
      <alignment/>
      <protection/>
    </xf>
    <xf numFmtId="0" fontId="21" fillId="11" borderId="10" xfId="93" applyFont="1" applyFill="1" applyBorder="1" applyAlignment="1" applyProtection="1">
      <alignment horizontal="center" vertical="center"/>
      <protection/>
    </xf>
    <xf numFmtId="0" fontId="21" fillId="11" borderId="10" xfId="93" applyFont="1" applyFill="1" applyBorder="1" applyAlignment="1" applyProtection="1">
      <alignment horizontal="center" vertical="center" wrapText="1"/>
      <protection/>
    </xf>
    <xf numFmtId="0" fontId="21" fillId="11" borderId="11" xfId="93" applyFont="1" applyFill="1" applyBorder="1" applyAlignment="1" applyProtection="1">
      <alignment horizontal="center" vertical="center"/>
      <protection/>
    </xf>
    <xf numFmtId="0" fontId="21" fillId="11" borderId="11" xfId="93" applyFont="1" applyFill="1" applyBorder="1" applyAlignment="1" applyProtection="1">
      <alignment horizontal="center" vertical="center" wrapText="1"/>
      <protection/>
    </xf>
    <xf numFmtId="0" fontId="21" fillId="11" borderId="12" xfId="93" applyFont="1" applyFill="1" applyBorder="1" applyAlignment="1" applyProtection="1">
      <alignment horizontal="center" vertical="center" wrapText="1"/>
      <protection/>
    </xf>
    <xf numFmtId="0" fontId="13" fillId="0" borderId="13" xfId="93" applyNumberFormat="1" applyBorder="1">
      <alignment/>
      <protection/>
    </xf>
    <xf numFmtId="0" fontId="13" fillId="0" borderId="0" xfId="93" applyFill="1" applyBorder="1">
      <alignment/>
      <protection/>
    </xf>
    <xf numFmtId="0" fontId="13" fillId="0" borderId="14" xfId="93" applyFill="1" applyBorder="1" applyAlignment="1" applyProtection="1">
      <alignment horizontal="center" vertical="center"/>
      <protection/>
    </xf>
    <xf numFmtId="0" fontId="13" fillId="0" borderId="15" xfId="93" applyFont="1" applyFill="1" applyBorder="1" applyAlignment="1" applyProtection="1">
      <alignment horizontal="left" vertical="center" wrapText="1"/>
      <protection/>
    </xf>
    <xf numFmtId="0" fontId="13" fillId="0" borderId="15" xfId="93" applyFill="1" applyBorder="1" applyAlignment="1" applyProtection="1">
      <alignment horizontal="center" vertical="center" wrapText="1"/>
      <protection/>
    </xf>
    <xf numFmtId="4" fontId="13" fillId="0" borderId="15" xfId="93" applyNumberFormat="1" applyFill="1" applyBorder="1" applyAlignment="1" applyProtection="1">
      <alignment horizontal="center" vertical="center"/>
      <protection/>
    </xf>
    <xf numFmtId="4" fontId="13" fillId="0" borderId="16" xfId="93" applyNumberFormat="1" applyFill="1" applyBorder="1" applyAlignment="1" applyProtection="1">
      <alignment horizontal="right" vertical="center"/>
      <protection/>
    </xf>
    <xf numFmtId="2" fontId="13" fillId="0" borderId="13" xfId="93" applyNumberFormat="1" applyFill="1" applyBorder="1">
      <alignment/>
      <protection/>
    </xf>
    <xf numFmtId="4" fontId="13" fillId="0" borderId="15" xfId="93" applyNumberFormat="1" applyFont="1" applyFill="1" applyBorder="1" applyAlignment="1" applyProtection="1">
      <alignment horizontal="center" vertical="center"/>
      <protection/>
    </xf>
    <xf numFmtId="4" fontId="13" fillId="0" borderId="15" xfId="93" applyNumberFormat="1" applyFont="1" applyFill="1" applyBorder="1" applyAlignment="1" applyProtection="1">
      <alignment horizontal="center" vertical="center"/>
      <protection/>
    </xf>
    <xf numFmtId="2" fontId="13" fillId="0" borderId="0" xfId="93" applyNumberFormat="1" applyFill="1" applyBorder="1">
      <alignment/>
      <protection/>
    </xf>
    <xf numFmtId="0" fontId="13" fillId="0" borderId="0" xfId="93" applyBorder="1">
      <alignment/>
      <protection/>
    </xf>
    <xf numFmtId="0" fontId="24" fillId="0" borderId="10" xfId="93" applyFont="1" applyFill="1" applyBorder="1" applyAlignment="1" applyProtection="1">
      <alignment horizontal="left" vertical="center"/>
      <protection/>
    </xf>
    <xf numFmtId="4" fontId="24" fillId="0" borderId="11" xfId="93" applyNumberFormat="1" applyFont="1" applyFill="1" applyBorder="1" applyAlignment="1" applyProtection="1">
      <alignment horizontal="center" vertical="center"/>
      <protection/>
    </xf>
    <xf numFmtId="4" fontId="24" fillId="0" borderId="12" xfId="93" applyNumberFormat="1" applyFont="1" applyFill="1" applyBorder="1" applyAlignment="1" applyProtection="1">
      <alignment horizontal="right" vertical="center"/>
      <protection/>
    </xf>
    <xf numFmtId="2" fontId="13" fillId="0" borderId="0" xfId="93" applyNumberFormat="1" applyFill="1" applyProtection="1">
      <alignment/>
      <protection/>
    </xf>
    <xf numFmtId="0" fontId="13" fillId="0" borderId="0" xfId="93" applyFont="1" applyFill="1" applyAlignment="1" applyProtection="1">
      <alignment horizontal="right"/>
      <protection/>
    </xf>
    <xf numFmtId="0" fontId="13" fillId="0" borderId="0" xfId="93" applyFont="1" applyFill="1" applyBorder="1" applyAlignment="1" applyProtection="1">
      <alignment vertical="center" wrapText="1"/>
      <protection/>
    </xf>
    <xf numFmtId="0" fontId="13" fillId="0" borderId="0" xfId="93" applyFont="1" applyFill="1" applyBorder="1" applyAlignment="1" applyProtection="1">
      <alignment horizontal="center" vertical="center" wrapText="1"/>
      <protection/>
    </xf>
    <xf numFmtId="4" fontId="13" fillId="0" borderId="0" xfId="93" applyNumberFormat="1" applyFill="1" applyBorder="1" applyAlignment="1" applyProtection="1">
      <alignment vertical="center"/>
      <protection/>
    </xf>
    <xf numFmtId="0" fontId="13" fillId="0" borderId="0" xfId="93" applyFill="1" applyBorder="1" applyProtection="1">
      <alignment/>
      <protection/>
    </xf>
    <xf numFmtId="0" fontId="13" fillId="0" borderId="0" xfId="94" applyFill="1" applyProtection="1">
      <alignment/>
      <protection/>
    </xf>
    <xf numFmtId="0" fontId="13" fillId="0" borderId="0" xfId="94">
      <alignment/>
      <protection/>
    </xf>
    <xf numFmtId="0" fontId="13" fillId="0" borderId="0" xfId="94" applyFill="1">
      <alignment/>
      <protection/>
    </xf>
    <xf numFmtId="0" fontId="21" fillId="11" borderId="10" xfId="94" applyFont="1" applyFill="1" applyBorder="1" applyAlignment="1" applyProtection="1">
      <alignment horizontal="center" vertical="center"/>
      <protection/>
    </xf>
    <xf numFmtId="0" fontId="21" fillId="11" borderId="10" xfId="94" applyFont="1" applyFill="1" applyBorder="1" applyAlignment="1" applyProtection="1">
      <alignment horizontal="center" vertical="center" wrapText="1"/>
      <protection/>
    </xf>
    <xf numFmtId="0" fontId="21" fillId="11" borderId="11" xfId="94" applyFont="1" applyFill="1" applyBorder="1" applyAlignment="1" applyProtection="1">
      <alignment horizontal="center" vertical="center"/>
      <protection/>
    </xf>
    <xf numFmtId="0" fontId="21" fillId="11" borderId="11" xfId="94" applyFont="1" applyFill="1" applyBorder="1" applyAlignment="1" applyProtection="1">
      <alignment horizontal="center" vertical="center" wrapText="1"/>
      <protection/>
    </xf>
    <xf numFmtId="0" fontId="21" fillId="11" borderId="34" xfId="94" applyFont="1" applyFill="1" applyBorder="1" applyAlignment="1" applyProtection="1">
      <alignment horizontal="center" vertical="center" wrapText="1"/>
      <protection/>
    </xf>
    <xf numFmtId="0" fontId="13" fillId="0" borderId="14" xfId="94" applyFill="1" applyBorder="1" applyAlignment="1" applyProtection="1">
      <alignment horizontal="center" vertical="center"/>
      <protection/>
    </xf>
    <xf numFmtId="0" fontId="13" fillId="0" borderId="15" xfId="94" applyFont="1" applyFill="1" applyBorder="1" applyAlignment="1" applyProtection="1">
      <alignment horizontal="left" vertical="center" wrapText="1"/>
      <protection/>
    </xf>
    <xf numFmtId="0" fontId="13" fillId="0" borderId="15" xfId="94" applyFill="1" applyBorder="1" applyAlignment="1" applyProtection="1">
      <alignment horizontal="center" vertical="center" wrapText="1"/>
      <protection/>
    </xf>
    <xf numFmtId="4" fontId="13" fillId="0" borderId="15" xfId="94" applyNumberFormat="1" applyFill="1" applyBorder="1" applyAlignment="1" applyProtection="1">
      <alignment horizontal="center" vertical="center"/>
      <protection/>
    </xf>
    <xf numFmtId="4" fontId="13" fillId="0" borderId="32" xfId="94" applyNumberFormat="1" applyFill="1" applyBorder="1" applyAlignment="1" applyProtection="1">
      <alignment horizontal="right" vertical="center"/>
      <protection/>
    </xf>
    <xf numFmtId="4" fontId="13" fillId="0" borderId="35" xfId="94" applyNumberFormat="1" applyFill="1" applyBorder="1" applyAlignment="1" applyProtection="1">
      <alignment horizontal="right" vertical="center"/>
      <protection/>
    </xf>
    <xf numFmtId="4" fontId="13" fillId="0" borderId="15" xfId="94" applyNumberFormat="1" applyFill="1" applyBorder="1" applyAlignment="1" applyProtection="1">
      <alignment horizontal="right" vertical="center"/>
      <protection/>
    </xf>
    <xf numFmtId="4" fontId="13" fillId="0" borderId="43" xfId="94" applyNumberFormat="1" applyFill="1" applyBorder="1" applyAlignment="1" applyProtection="1">
      <alignment horizontal="right" vertical="center"/>
      <protection/>
    </xf>
    <xf numFmtId="4" fontId="13" fillId="0" borderId="15" xfId="94" applyNumberFormat="1" applyFont="1" applyFill="1" applyBorder="1" applyAlignment="1" applyProtection="1">
      <alignment horizontal="center" vertical="center"/>
      <protection/>
    </xf>
    <xf numFmtId="4" fontId="13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Font="1" applyFill="1" applyBorder="1" applyAlignment="1" applyProtection="1">
      <alignment horizontal="center" vertical="center" wrapText="1"/>
      <protection/>
    </xf>
    <xf numFmtId="9" fontId="13" fillId="0" borderId="0" xfId="94" applyNumberFormat="1">
      <alignment/>
      <protection/>
    </xf>
    <xf numFmtId="0" fontId="24" fillId="0" borderId="10" xfId="94" applyFont="1" applyFill="1" applyBorder="1" applyAlignment="1" applyProtection="1">
      <alignment horizontal="left" vertical="center"/>
      <protection/>
    </xf>
    <xf numFmtId="4" fontId="24" fillId="0" borderId="11" xfId="94" applyNumberFormat="1" applyFont="1" applyFill="1" applyBorder="1" applyAlignment="1" applyProtection="1">
      <alignment horizontal="center" vertical="center"/>
      <protection/>
    </xf>
    <xf numFmtId="4" fontId="24" fillId="0" borderId="34" xfId="94" applyNumberFormat="1" applyFont="1" applyFill="1" applyBorder="1" applyAlignment="1" applyProtection="1">
      <alignment horizontal="right" vertical="center"/>
      <protection/>
    </xf>
    <xf numFmtId="2" fontId="13" fillId="0" borderId="0" xfId="94" applyNumberFormat="1" applyFill="1" applyProtection="1">
      <alignment/>
      <protection/>
    </xf>
    <xf numFmtId="0" fontId="13" fillId="0" borderId="0" xfId="94" applyFont="1" applyFill="1" applyAlignment="1" applyProtection="1">
      <alignment horizontal="right"/>
      <protection/>
    </xf>
    <xf numFmtId="0" fontId="13" fillId="0" borderId="0" xfId="95" applyFill="1" applyProtection="1">
      <alignment/>
      <protection/>
    </xf>
    <xf numFmtId="0" fontId="13" fillId="0" borderId="0" xfId="95">
      <alignment/>
      <protection/>
    </xf>
    <xf numFmtId="0" fontId="13" fillId="0" borderId="0" xfId="95" applyNumberFormat="1">
      <alignment/>
      <protection/>
    </xf>
    <xf numFmtId="0" fontId="13" fillId="0" borderId="0" xfId="95" applyFill="1">
      <alignment/>
      <protection/>
    </xf>
    <xf numFmtId="0" fontId="21" fillId="11" borderId="10" xfId="95" applyFont="1" applyFill="1" applyBorder="1" applyAlignment="1" applyProtection="1">
      <alignment horizontal="center" vertical="center"/>
      <protection/>
    </xf>
    <xf numFmtId="0" fontId="21" fillId="11" borderId="10" xfId="95" applyFont="1" applyFill="1" applyBorder="1" applyAlignment="1" applyProtection="1">
      <alignment horizontal="center" vertical="center" wrapText="1"/>
      <protection/>
    </xf>
    <xf numFmtId="0" fontId="21" fillId="11" borderId="11" xfId="95" applyFont="1" applyFill="1" applyBorder="1" applyAlignment="1" applyProtection="1">
      <alignment horizontal="center" vertical="center"/>
      <protection/>
    </xf>
    <xf numFmtId="0" fontId="21" fillId="11" borderId="11" xfId="95" applyFont="1" applyFill="1" applyBorder="1" applyAlignment="1" applyProtection="1">
      <alignment horizontal="center" vertical="center" wrapText="1"/>
      <protection/>
    </xf>
    <xf numFmtId="0" fontId="21" fillId="11" borderId="12" xfId="95" applyFont="1" applyFill="1" applyBorder="1" applyAlignment="1" applyProtection="1">
      <alignment horizontal="center" vertical="center" wrapText="1"/>
      <protection/>
    </xf>
    <xf numFmtId="0" fontId="13" fillId="0" borderId="13" xfId="95" applyNumberFormat="1" applyBorder="1">
      <alignment/>
      <protection/>
    </xf>
    <xf numFmtId="0" fontId="13" fillId="0" borderId="0" xfId="95" applyFill="1" applyBorder="1">
      <alignment/>
      <protection/>
    </xf>
    <xf numFmtId="0" fontId="13" fillId="0" borderId="14" xfId="95" applyFill="1" applyBorder="1" applyAlignment="1" applyProtection="1">
      <alignment horizontal="center" vertical="center"/>
      <protection/>
    </xf>
    <xf numFmtId="0" fontId="13" fillId="0" borderId="15" xfId="95" applyFont="1" applyFill="1" applyBorder="1" applyAlignment="1" applyProtection="1">
      <alignment horizontal="left" vertical="center" wrapText="1"/>
      <protection/>
    </xf>
    <xf numFmtId="0" fontId="13" fillId="0" borderId="15" xfId="95" applyFill="1" applyBorder="1" applyAlignment="1" applyProtection="1">
      <alignment horizontal="center" vertical="center" wrapText="1"/>
      <protection/>
    </xf>
    <xf numFmtId="4" fontId="13" fillId="0" borderId="15" xfId="95" applyNumberFormat="1" applyFill="1" applyBorder="1" applyAlignment="1" applyProtection="1">
      <alignment horizontal="center" vertical="center"/>
      <protection/>
    </xf>
    <xf numFmtId="4" fontId="13" fillId="0" borderId="16" xfId="95" applyNumberFormat="1" applyFill="1" applyBorder="1" applyAlignment="1" applyProtection="1">
      <alignment horizontal="right" vertical="center"/>
      <protection/>
    </xf>
    <xf numFmtId="2" fontId="13" fillId="0" borderId="13" xfId="95" applyNumberFormat="1" applyFill="1" applyBorder="1">
      <alignment/>
      <protection/>
    </xf>
    <xf numFmtId="4" fontId="13" fillId="0" borderId="15" xfId="95" applyNumberFormat="1" applyFont="1" applyFill="1" applyBorder="1" applyAlignment="1" applyProtection="1">
      <alignment horizontal="center" vertical="center"/>
      <protection/>
    </xf>
    <xf numFmtId="4" fontId="13" fillId="0" borderId="15" xfId="95" applyNumberFormat="1" applyFont="1" applyFill="1" applyBorder="1" applyAlignment="1" applyProtection="1">
      <alignment horizontal="center" vertical="center"/>
      <protection/>
    </xf>
    <xf numFmtId="2" fontId="13" fillId="0" borderId="0" xfId="95" applyNumberFormat="1" applyFill="1" applyBorder="1">
      <alignment/>
      <protection/>
    </xf>
    <xf numFmtId="0" fontId="13" fillId="0" borderId="0" xfId="95" applyBorder="1">
      <alignment/>
      <protection/>
    </xf>
    <xf numFmtId="9" fontId="13" fillId="0" borderId="0" xfId="95" applyNumberFormat="1">
      <alignment/>
      <protection/>
    </xf>
    <xf numFmtId="0" fontId="13" fillId="0" borderId="15" xfId="95" applyFont="1" applyFill="1" applyBorder="1" applyAlignment="1" applyProtection="1">
      <alignment vertical="center" wrapText="1"/>
      <protection/>
    </xf>
    <xf numFmtId="0" fontId="13" fillId="0" borderId="15" xfId="95" applyFont="1" applyFill="1" applyBorder="1" applyAlignment="1" applyProtection="1">
      <alignment horizontal="center" vertical="center" wrapText="1"/>
      <protection/>
    </xf>
    <xf numFmtId="4" fontId="13" fillId="0" borderId="16" xfId="95" applyNumberFormat="1" applyFill="1" applyBorder="1" applyAlignment="1" applyProtection="1">
      <alignment vertical="center"/>
      <protection/>
    </xf>
    <xf numFmtId="0" fontId="13" fillId="0" borderId="20" xfId="95" applyFont="1" applyFill="1" applyBorder="1" applyAlignment="1" applyProtection="1">
      <alignment vertical="center" wrapText="1"/>
      <protection/>
    </xf>
    <xf numFmtId="0" fontId="13" fillId="0" borderId="17" xfId="95" applyFont="1" applyFill="1" applyBorder="1" applyAlignment="1" applyProtection="1">
      <alignment vertical="center" wrapText="1"/>
      <protection/>
    </xf>
    <xf numFmtId="0" fontId="13" fillId="0" borderId="17" xfId="95" applyFont="1" applyFill="1" applyBorder="1" applyAlignment="1" applyProtection="1">
      <alignment horizontal="center" vertical="center" wrapText="1"/>
      <protection/>
    </xf>
    <xf numFmtId="0" fontId="13" fillId="0" borderId="16" xfId="95" applyFont="1" applyFill="1" applyBorder="1" applyAlignment="1" applyProtection="1">
      <alignment horizontal="center" vertical="center" wrapText="1"/>
      <protection/>
    </xf>
    <xf numFmtId="4" fontId="13" fillId="0" borderId="18" xfId="95" applyNumberFormat="1" applyFill="1" applyBorder="1" applyAlignment="1" applyProtection="1">
      <alignment vertical="center"/>
      <protection/>
    </xf>
    <xf numFmtId="0" fontId="24" fillId="0" borderId="10" xfId="95" applyFont="1" applyFill="1" applyBorder="1" applyAlignment="1" applyProtection="1">
      <alignment horizontal="left" vertical="center"/>
      <protection/>
    </xf>
    <xf numFmtId="4" fontId="24" fillId="0" borderId="11" xfId="95" applyNumberFormat="1" applyFont="1" applyFill="1" applyBorder="1" applyAlignment="1" applyProtection="1">
      <alignment horizontal="center" vertical="center"/>
      <protection/>
    </xf>
    <xf numFmtId="4" fontId="24" fillId="0" borderId="12" xfId="95" applyNumberFormat="1" applyFont="1" applyFill="1" applyBorder="1" applyAlignment="1" applyProtection="1">
      <alignment horizontal="right" vertical="center"/>
      <protection/>
    </xf>
    <xf numFmtId="2" fontId="13" fillId="0" borderId="0" xfId="95" applyNumberFormat="1" applyFill="1" applyProtection="1">
      <alignment/>
      <protection/>
    </xf>
    <xf numFmtId="0" fontId="13" fillId="0" borderId="0" xfId="95" applyFont="1" applyFill="1" applyAlignment="1" applyProtection="1">
      <alignment horizontal="right"/>
      <protection/>
    </xf>
    <xf numFmtId="0" fontId="13" fillId="0" borderId="0" xfId="96" applyFill="1" applyProtection="1">
      <alignment/>
      <protection/>
    </xf>
    <xf numFmtId="0" fontId="13" fillId="0" borderId="0" xfId="96">
      <alignment/>
      <protection/>
    </xf>
    <xf numFmtId="0" fontId="13" fillId="0" borderId="0" xfId="96" applyNumberFormat="1">
      <alignment/>
      <protection/>
    </xf>
    <xf numFmtId="0" fontId="13" fillId="0" borderId="0" xfId="96" applyFill="1">
      <alignment/>
      <protection/>
    </xf>
    <xf numFmtId="0" fontId="21" fillId="11" borderId="10" xfId="96" applyFont="1" applyFill="1" applyBorder="1" applyAlignment="1" applyProtection="1">
      <alignment horizontal="center" vertical="center"/>
      <protection/>
    </xf>
    <xf numFmtId="0" fontId="21" fillId="11" borderId="10" xfId="96" applyFont="1" applyFill="1" applyBorder="1" applyAlignment="1" applyProtection="1">
      <alignment horizontal="center" vertical="center" wrapText="1"/>
      <protection/>
    </xf>
    <xf numFmtId="0" fontId="21" fillId="11" borderId="11" xfId="96" applyFont="1" applyFill="1" applyBorder="1" applyAlignment="1" applyProtection="1">
      <alignment horizontal="center" vertical="center"/>
      <protection/>
    </xf>
    <xf numFmtId="0" fontId="21" fillId="11" borderId="11" xfId="96" applyFont="1" applyFill="1" applyBorder="1" applyAlignment="1" applyProtection="1">
      <alignment horizontal="center" vertical="center" wrapText="1"/>
      <protection/>
    </xf>
    <xf numFmtId="0" fontId="21" fillId="11" borderId="12" xfId="96" applyFont="1" applyFill="1" applyBorder="1" applyAlignment="1" applyProtection="1">
      <alignment horizontal="center" vertical="center" wrapText="1"/>
      <protection/>
    </xf>
    <xf numFmtId="0" fontId="13" fillId="0" borderId="13" xfId="96" applyNumberFormat="1" applyBorder="1">
      <alignment/>
      <protection/>
    </xf>
    <xf numFmtId="0" fontId="13" fillId="0" borderId="0" xfId="96" applyFill="1" applyBorder="1">
      <alignment/>
      <protection/>
    </xf>
    <xf numFmtId="0" fontId="13" fillId="0" borderId="14" xfId="96" applyFill="1" applyBorder="1" applyAlignment="1" applyProtection="1">
      <alignment horizontal="center" vertical="center"/>
      <protection/>
    </xf>
    <xf numFmtId="0" fontId="13" fillId="0" borderId="15" xfId="96" applyFont="1" applyFill="1" applyBorder="1" applyAlignment="1" applyProtection="1">
      <alignment horizontal="left" vertical="center" wrapText="1"/>
      <protection/>
    </xf>
    <xf numFmtId="0" fontId="13" fillId="0" borderId="15" xfId="96" applyFill="1" applyBorder="1" applyAlignment="1" applyProtection="1">
      <alignment horizontal="center" vertical="center" wrapText="1"/>
      <protection/>
    </xf>
    <xf numFmtId="4" fontId="13" fillId="0" borderId="15" xfId="96" applyNumberFormat="1" applyFill="1" applyBorder="1" applyAlignment="1" applyProtection="1">
      <alignment horizontal="center" vertical="center"/>
      <protection/>
    </xf>
    <xf numFmtId="4" fontId="13" fillId="0" borderId="16" xfId="96" applyNumberFormat="1" applyFill="1" applyBorder="1" applyAlignment="1" applyProtection="1">
      <alignment horizontal="right" vertical="center"/>
      <protection/>
    </xf>
    <xf numFmtId="2" fontId="13" fillId="0" borderId="13" xfId="96" applyNumberFormat="1" applyFill="1" applyBorder="1">
      <alignment/>
      <protection/>
    </xf>
    <xf numFmtId="4" fontId="13" fillId="0" borderId="15" xfId="96" applyNumberFormat="1" applyFont="1" applyFill="1" applyBorder="1" applyAlignment="1" applyProtection="1">
      <alignment horizontal="center" vertical="center"/>
      <protection/>
    </xf>
    <xf numFmtId="4" fontId="13" fillId="0" borderId="15" xfId="96" applyNumberFormat="1" applyFont="1" applyFill="1" applyBorder="1" applyAlignment="1" applyProtection="1">
      <alignment horizontal="center" vertical="center"/>
      <protection/>
    </xf>
    <xf numFmtId="2" fontId="13" fillId="0" borderId="0" xfId="96" applyNumberFormat="1" applyFill="1" applyBorder="1">
      <alignment/>
      <protection/>
    </xf>
    <xf numFmtId="0" fontId="13" fillId="0" borderId="0" xfId="96" applyBorder="1">
      <alignment/>
      <protection/>
    </xf>
    <xf numFmtId="0" fontId="13" fillId="0" borderId="15" xfId="96" applyFont="1" applyFill="1" applyBorder="1" applyAlignment="1" applyProtection="1">
      <alignment vertical="center" wrapText="1"/>
      <protection/>
    </xf>
    <xf numFmtId="0" fontId="13" fillId="0" borderId="15" xfId="96" applyFont="1" applyFill="1" applyBorder="1" applyAlignment="1" applyProtection="1">
      <alignment horizontal="center" vertical="center" wrapText="1"/>
      <protection/>
    </xf>
    <xf numFmtId="4" fontId="13" fillId="0" borderId="16" xfId="96" applyNumberFormat="1" applyFill="1" applyBorder="1" applyAlignment="1" applyProtection="1">
      <alignment vertical="center"/>
      <protection/>
    </xf>
    <xf numFmtId="0" fontId="13" fillId="0" borderId="20" xfId="96" applyFont="1" applyFill="1" applyBorder="1" applyAlignment="1" applyProtection="1">
      <alignment vertical="center" wrapText="1"/>
      <protection/>
    </xf>
    <xf numFmtId="0" fontId="13" fillId="0" borderId="17" xfId="96" applyFont="1" applyFill="1" applyBorder="1" applyAlignment="1" applyProtection="1">
      <alignment vertical="center" wrapText="1"/>
      <protection/>
    </xf>
    <xf numFmtId="0" fontId="13" fillId="0" borderId="17" xfId="96" applyFont="1" applyFill="1" applyBorder="1" applyAlignment="1" applyProtection="1">
      <alignment horizontal="center" vertical="center" wrapText="1"/>
      <protection/>
    </xf>
    <xf numFmtId="0" fontId="13" fillId="0" borderId="16" xfId="96" applyFont="1" applyFill="1" applyBorder="1" applyAlignment="1" applyProtection="1">
      <alignment horizontal="center" vertical="center" wrapText="1"/>
      <protection/>
    </xf>
    <xf numFmtId="4" fontId="13" fillId="0" borderId="18" xfId="96" applyNumberFormat="1" applyFill="1" applyBorder="1" applyAlignment="1" applyProtection="1">
      <alignment vertical="center"/>
      <protection/>
    </xf>
    <xf numFmtId="9" fontId="13" fillId="0" borderId="0" xfId="96" applyNumberFormat="1" applyBorder="1">
      <alignment/>
      <protection/>
    </xf>
    <xf numFmtId="0" fontId="13" fillId="0" borderId="33" xfId="96" applyFont="1" applyFill="1" applyBorder="1" applyAlignment="1" applyProtection="1">
      <alignment vertical="center" wrapText="1"/>
      <protection/>
    </xf>
    <xf numFmtId="0" fontId="13" fillId="0" borderId="18" xfId="96" applyFont="1" applyFill="1" applyBorder="1" applyAlignment="1" applyProtection="1">
      <alignment horizontal="center" vertical="center" wrapText="1"/>
      <protection/>
    </xf>
    <xf numFmtId="0" fontId="24" fillId="0" borderId="44" xfId="96" applyFont="1" applyFill="1" applyBorder="1" applyAlignment="1" applyProtection="1">
      <alignment horizontal="left" vertical="center"/>
      <protection/>
    </xf>
    <xf numFmtId="0" fontId="13" fillId="0" borderId="15" xfId="96" applyFill="1" applyBorder="1" applyProtection="1">
      <alignment/>
      <protection/>
    </xf>
    <xf numFmtId="4" fontId="26" fillId="0" borderId="16" xfId="96" applyNumberFormat="1" applyFont="1" applyFill="1" applyBorder="1" applyProtection="1">
      <alignment/>
      <protection/>
    </xf>
    <xf numFmtId="2" fontId="13" fillId="0" borderId="13" xfId="96" applyNumberFormat="1" applyBorder="1">
      <alignment/>
      <protection/>
    </xf>
    <xf numFmtId="2" fontId="13" fillId="0" borderId="0" xfId="96" applyNumberFormat="1" applyFill="1" applyProtection="1">
      <alignment/>
      <protection/>
    </xf>
    <xf numFmtId="0" fontId="13" fillId="0" borderId="0" xfId="96" applyFont="1" applyFill="1" applyAlignment="1" applyProtection="1">
      <alignment horizontal="right"/>
      <protection/>
    </xf>
    <xf numFmtId="0" fontId="13" fillId="0" borderId="0" xfId="97" applyFill="1" applyProtection="1">
      <alignment/>
      <protection/>
    </xf>
    <xf numFmtId="2" fontId="13" fillId="0" borderId="0" xfId="97" applyNumberFormat="1">
      <alignment/>
      <protection/>
    </xf>
    <xf numFmtId="0" fontId="13" fillId="0" borderId="0" xfId="97">
      <alignment/>
      <protection/>
    </xf>
    <xf numFmtId="0" fontId="13" fillId="0" borderId="0" xfId="97" applyFill="1">
      <alignment/>
      <protection/>
    </xf>
    <xf numFmtId="0" fontId="25" fillId="0" borderId="0" xfId="97" applyFont="1" applyFill="1" applyBorder="1" applyAlignment="1" applyProtection="1">
      <alignment horizontal="center" vertical="center"/>
      <protection/>
    </xf>
    <xf numFmtId="0" fontId="21" fillId="11" borderId="10" xfId="97" applyFont="1" applyFill="1" applyBorder="1" applyAlignment="1" applyProtection="1">
      <alignment horizontal="center" vertical="center"/>
      <protection/>
    </xf>
    <xf numFmtId="0" fontId="21" fillId="11" borderId="10" xfId="97" applyFont="1" applyFill="1" applyBorder="1" applyAlignment="1" applyProtection="1">
      <alignment horizontal="center" vertical="center" wrapText="1"/>
      <protection/>
    </xf>
    <xf numFmtId="0" fontId="21" fillId="11" borderId="11" xfId="97" applyFont="1" applyFill="1" applyBorder="1" applyAlignment="1" applyProtection="1">
      <alignment horizontal="center" vertical="center"/>
      <protection/>
    </xf>
    <xf numFmtId="0" fontId="21" fillId="11" borderId="11" xfId="97" applyFont="1" applyFill="1" applyBorder="1" applyAlignment="1" applyProtection="1">
      <alignment horizontal="center" vertical="center" wrapText="1"/>
      <protection/>
    </xf>
    <xf numFmtId="0" fontId="21" fillId="11" borderId="12" xfId="97" applyFont="1" applyFill="1" applyBorder="1" applyAlignment="1" applyProtection="1">
      <alignment horizontal="center" vertical="center" wrapText="1"/>
      <protection/>
    </xf>
    <xf numFmtId="2" fontId="13" fillId="0" borderId="13" xfId="97" applyNumberFormat="1" applyBorder="1">
      <alignment/>
      <protection/>
    </xf>
    <xf numFmtId="0" fontId="13" fillId="0" borderId="0" xfId="97" applyFill="1" applyBorder="1">
      <alignment/>
      <protection/>
    </xf>
    <xf numFmtId="0" fontId="13" fillId="0" borderId="14" xfId="97" applyFill="1" applyBorder="1" applyAlignment="1" applyProtection="1">
      <alignment horizontal="center" vertical="center"/>
      <protection/>
    </xf>
    <xf numFmtId="0" fontId="13" fillId="0" borderId="15" xfId="97" applyFont="1" applyFill="1" applyBorder="1" applyAlignment="1" applyProtection="1">
      <alignment horizontal="left" vertical="center" wrapText="1"/>
      <protection/>
    </xf>
    <xf numFmtId="0" fontId="22" fillId="0" borderId="15" xfId="97" applyFont="1" applyFill="1" applyBorder="1" applyAlignment="1" applyProtection="1">
      <alignment horizontal="left" vertical="center" wrapText="1"/>
      <protection/>
    </xf>
    <xf numFmtId="0" fontId="13" fillId="0" borderId="15" xfId="97" applyFill="1" applyBorder="1" applyAlignment="1" applyProtection="1">
      <alignment horizontal="center" vertical="center" wrapText="1"/>
      <protection/>
    </xf>
    <xf numFmtId="4" fontId="13" fillId="0" borderId="15" xfId="97" applyNumberFormat="1" applyFill="1" applyBorder="1" applyAlignment="1" applyProtection="1">
      <alignment horizontal="center" vertical="center"/>
      <protection/>
    </xf>
    <xf numFmtId="4" fontId="13" fillId="0" borderId="16" xfId="97" applyNumberFormat="1" applyFill="1" applyBorder="1" applyAlignment="1" applyProtection="1">
      <alignment horizontal="right" vertical="center"/>
      <protection/>
    </xf>
    <xf numFmtId="2" fontId="13" fillId="0" borderId="13" xfId="97" applyNumberFormat="1" applyFill="1" applyBorder="1">
      <alignment/>
      <protection/>
    </xf>
    <xf numFmtId="4" fontId="13" fillId="0" borderId="15" xfId="97" applyNumberFormat="1" applyFont="1" applyFill="1" applyBorder="1" applyAlignment="1" applyProtection="1">
      <alignment horizontal="center" vertical="center"/>
      <protection/>
    </xf>
    <xf numFmtId="4" fontId="13" fillId="0" borderId="15" xfId="97" applyNumberFormat="1" applyFont="1" applyFill="1" applyBorder="1" applyAlignment="1" applyProtection="1">
      <alignment horizontal="center" vertical="center"/>
      <protection/>
    </xf>
    <xf numFmtId="0" fontId="22" fillId="0" borderId="15" xfId="97" applyFont="1" applyFill="1" applyBorder="1" applyAlignment="1" applyProtection="1">
      <alignment horizontal="center" vertical="center" wrapText="1"/>
      <protection/>
    </xf>
    <xf numFmtId="4" fontId="13" fillId="0" borderId="0" xfId="97" applyNumberFormat="1" applyFill="1" applyBorder="1">
      <alignment/>
      <protection/>
    </xf>
    <xf numFmtId="0" fontId="13" fillId="0" borderId="0" xfId="97" applyBorder="1">
      <alignment/>
      <protection/>
    </xf>
    <xf numFmtId="4" fontId="13" fillId="0" borderId="16" xfId="97" applyNumberFormat="1" applyFill="1" applyBorder="1" applyAlignment="1" applyProtection="1">
      <alignment horizontal="center" vertical="center"/>
      <protection/>
    </xf>
    <xf numFmtId="0" fontId="13" fillId="0" borderId="20" xfId="97" applyFont="1" applyFill="1" applyBorder="1" applyAlignment="1" applyProtection="1">
      <alignment horizontal="left" vertical="center" wrapText="1"/>
      <protection/>
    </xf>
    <xf numFmtId="0" fontId="13" fillId="0" borderId="15" xfId="97" applyFont="1" applyFill="1" applyBorder="1" applyAlignment="1" applyProtection="1">
      <alignment horizontal="center" vertical="center" wrapText="1"/>
      <protection/>
    </xf>
    <xf numFmtId="4" fontId="13" fillId="0" borderId="0" xfId="97" applyNumberFormat="1" applyBorder="1">
      <alignment/>
      <protection/>
    </xf>
    <xf numFmtId="0" fontId="13" fillId="0" borderId="17" xfId="97" applyFont="1" applyFill="1" applyBorder="1" applyAlignment="1" applyProtection="1">
      <alignment horizontal="left" vertical="center" wrapText="1"/>
      <protection/>
    </xf>
    <xf numFmtId="0" fontId="13" fillId="0" borderId="17" xfId="97" applyFont="1" applyFill="1" applyBorder="1" applyAlignment="1" applyProtection="1">
      <alignment horizontal="center" vertical="center" wrapText="1"/>
      <protection/>
    </xf>
    <xf numFmtId="0" fontId="13" fillId="0" borderId="16" xfId="97" applyFont="1" applyFill="1" applyBorder="1" applyAlignment="1" applyProtection="1">
      <alignment horizontal="center" vertical="center" wrapText="1"/>
      <protection/>
    </xf>
    <xf numFmtId="4" fontId="13" fillId="0" borderId="18" xfId="97" applyNumberFormat="1" applyFill="1" applyBorder="1" applyAlignment="1" applyProtection="1">
      <alignment horizontal="right" vertical="center"/>
      <protection/>
    </xf>
    <xf numFmtId="4" fontId="13" fillId="0" borderId="16" xfId="97" applyNumberFormat="1" applyFill="1" applyBorder="1" applyAlignment="1" applyProtection="1">
      <alignment vertical="center"/>
      <protection/>
    </xf>
    <xf numFmtId="0" fontId="24" fillId="0" borderId="10" xfId="97" applyFont="1" applyFill="1" applyBorder="1" applyAlignment="1" applyProtection="1">
      <alignment horizontal="left" vertical="center"/>
      <protection/>
    </xf>
    <xf numFmtId="4" fontId="24" fillId="0" borderId="11" xfId="97" applyNumberFormat="1" applyFont="1" applyFill="1" applyBorder="1" applyAlignment="1" applyProtection="1">
      <alignment horizontal="center" vertical="center"/>
      <protection/>
    </xf>
    <xf numFmtId="4" fontId="24" fillId="0" borderId="12" xfId="97" applyNumberFormat="1" applyFont="1" applyFill="1" applyBorder="1" applyAlignment="1" applyProtection="1">
      <alignment horizontal="right" vertical="center"/>
      <protection/>
    </xf>
    <xf numFmtId="2" fontId="13" fillId="0" borderId="0" xfId="97" applyNumberFormat="1" applyFill="1" applyProtection="1">
      <alignment/>
      <protection/>
    </xf>
    <xf numFmtId="0" fontId="13" fillId="0" borderId="0" xfId="97" applyFill="1" applyBorder="1" applyAlignment="1" applyProtection="1">
      <alignment horizontal="left" vertical="center"/>
      <protection/>
    </xf>
    <xf numFmtId="9" fontId="13" fillId="0" borderId="0" xfId="97" applyNumberFormat="1" applyFont="1" applyFill="1" applyProtection="1">
      <alignment/>
      <protection/>
    </xf>
    <xf numFmtId="0" fontId="13" fillId="0" borderId="0" xfId="97" applyFill="1" applyAlignment="1" applyProtection="1">
      <alignment horizontal="center"/>
      <protection/>
    </xf>
    <xf numFmtId="0" fontId="13" fillId="0" borderId="0" xfId="97" applyFill="1" applyBorder="1" applyAlignment="1" applyProtection="1">
      <alignment horizontal="center"/>
      <protection/>
    </xf>
    <xf numFmtId="0" fontId="13" fillId="0" borderId="0" xfId="97" applyFont="1" applyFill="1" applyBorder="1" applyAlignment="1" applyProtection="1">
      <alignment horizontal="left" vertical="center" wrapText="1"/>
      <protection/>
    </xf>
    <xf numFmtId="0" fontId="13" fillId="0" borderId="0" xfId="97" applyFont="1" applyFill="1" applyBorder="1" applyAlignment="1" applyProtection="1">
      <alignment horizontal="center" vertical="center" wrapText="1"/>
      <protection/>
    </xf>
    <xf numFmtId="4" fontId="13" fillId="0" borderId="0" xfId="97" applyNumberFormat="1" applyFill="1" applyBorder="1" applyAlignment="1" applyProtection="1">
      <alignment horizontal="center" vertical="center"/>
      <protection/>
    </xf>
    <xf numFmtId="2" fontId="13" fillId="0" borderId="0" xfId="97" applyNumberFormat="1" applyBorder="1">
      <alignment/>
      <protection/>
    </xf>
    <xf numFmtId="0" fontId="13" fillId="0" borderId="0" xfId="97" applyFill="1" applyBorder="1" applyAlignment="1" applyProtection="1">
      <alignment horizontal="center" vertical="center"/>
      <protection/>
    </xf>
    <xf numFmtId="2" fontId="13" fillId="0" borderId="0" xfId="97" applyNumberFormat="1" applyFill="1" applyBorder="1">
      <alignment/>
      <protection/>
    </xf>
    <xf numFmtId="0" fontId="13" fillId="0" borderId="0" xfId="97" applyFill="1" applyBorder="1" applyAlignment="1" applyProtection="1">
      <alignment horizontal="center" vertical="center" wrapText="1"/>
      <protection/>
    </xf>
    <xf numFmtId="0" fontId="13" fillId="0" borderId="0" xfId="97" applyFill="1" applyBorder="1" applyProtection="1">
      <alignment/>
      <protection/>
    </xf>
    <xf numFmtId="0" fontId="13" fillId="0" borderId="0" xfId="98" applyFill="1" applyProtection="1">
      <alignment/>
      <protection/>
    </xf>
    <xf numFmtId="2" fontId="13" fillId="0" borderId="0" xfId="98" applyNumberFormat="1">
      <alignment/>
      <protection/>
    </xf>
    <xf numFmtId="0" fontId="13" fillId="0" borderId="0" xfId="98">
      <alignment/>
      <protection/>
    </xf>
    <xf numFmtId="0" fontId="13" fillId="0" borderId="0" xfId="98" applyFill="1">
      <alignment/>
      <protection/>
    </xf>
    <xf numFmtId="0" fontId="25" fillId="0" borderId="0" xfId="98" applyFont="1" applyFill="1" applyBorder="1" applyAlignment="1" applyProtection="1">
      <alignment horizontal="center" vertical="center"/>
      <protection/>
    </xf>
    <xf numFmtId="0" fontId="21" fillId="11" borderId="10" xfId="98" applyFont="1" applyFill="1" applyBorder="1" applyAlignment="1" applyProtection="1">
      <alignment horizontal="center" vertical="center"/>
      <protection/>
    </xf>
    <xf numFmtId="0" fontId="21" fillId="11" borderId="10" xfId="98" applyFont="1" applyFill="1" applyBorder="1" applyAlignment="1" applyProtection="1">
      <alignment horizontal="center" vertical="center" wrapText="1"/>
      <protection/>
    </xf>
    <xf numFmtId="0" fontId="21" fillId="11" borderId="11" xfId="98" applyFont="1" applyFill="1" applyBorder="1" applyAlignment="1" applyProtection="1">
      <alignment horizontal="center" vertical="center"/>
      <protection/>
    </xf>
    <xf numFmtId="0" fontId="21" fillId="11" borderId="11" xfId="98" applyFont="1" applyFill="1" applyBorder="1" applyAlignment="1" applyProtection="1">
      <alignment horizontal="center" vertical="center" wrapText="1"/>
      <protection/>
    </xf>
    <xf numFmtId="0" fontId="21" fillId="11" borderId="12" xfId="98" applyFont="1" applyFill="1" applyBorder="1" applyAlignment="1" applyProtection="1">
      <alignment horizontal="center" vertical="center" wrapText="1"/>
      <protection/>
    </xf>
    <xf numFmtId="2" fontId="13" fillId="0" borderId="13" xfId="98" applyNumberFormat="1" applyBorder="1">
      <alignment/>
      <protection/>
    </xf>
    <xf numFmtId="0" fontId="13" fillId="0" borderId="0" xfId="98" applyFill="1" applyBorder="1">
      <alignment/>
      <protection/>
    </xf>
    <xf numFmtId="0" fontId="13" fillId="0" borderId="14" xfId="98" applyFill="1" applyBorder="1" applyAlignment="1" applyProtection="1">
      <alignment horizontal="center" vertical="center"/>
      <protection/>
    </xf>
    <xf numFmtId="0" fontId="13" fillId="0" borderId="15" xfId="98" applyFont="1" applyFill="1" applyBorder="1" applyAlignment="1" applyProtection="1">
      <alignment horizontal="left" vertical="center" wrapText="1"/>
      <protection/>
    </xf>
    <xf numFmtId="0" fontId="22" fillId="0" borderId="15" xfId="98" applyFont="1" applyFill="1" applyBorder="1" applyAlignment="1" applyProtection="1">
      <alignment horizontal="left" vertical="center" wrapText="1"/>
      <protection/>
    </xf>
    <xf numFmtId="0" fontId="13" fillId="0" borderId="15" xfId="98" applyFill="1" applyBorder="1" applyAlignment="1" applyProtection="1">
      <alignment horizontal="center" vertical="center" wrapText="1"/>
      <protection/>
    </xf>
    <xf numFmtId="4" fontId="13" fillId="0" borderId="15" xfId="98" applyNumberFormat="1" applyFill="1" applyBorder="1" applyAlignment="1" applyProtection="1">
      <alignment horizontal="center" vertical="center"/>
      <protection/>
    </xf>
    <xf numFmtId="4" fontId="13" fillId="0" borderId="16" xfId="98" applyNumberFormat="1" applyFill="1" applyBorder="1" applyAlignment="1" applyProtection="1">
      <alignment horizontal="right" vertical="center"/>
      <protection/>
    </xf>
    <xf numFmtId="2" fontId="13" fillId="0" borderId="13" xfId="98" applyNumberFormat="1" applyFill="1" applyBorder="1">
      <alignment/>
      <protection/>
    </xf>
    <xf numFmtId="4" fontId="13" fillId="0" borderId="15" xfId="98" applyNumberFormat="1" applyFont="1" applyFill="1" applyBorder="1" applyAlignment="1" applyProtection="1">
      <alignment horizontal="center" vertical="center"/>
      <protection/>
    </xf>
    <xf numFmtId="4" fontId="13" fillId="0" borderId="15" xfId="98" applyNumberFormat="1" applyFont="1" applyFill="1" applyBorder="1" applyAlignment="1" applyProtection="1">
      <alignment horizontal="center" vertical="center"/>
      <protection/>
    </xf>
    <xf numFmtId="0" fontId="22" fillId="0" borderId="15" xfId="98" applyFont="1" applyFill="1" applyBorder="1" applyAlignment="1" applyProtection="1">
      <alignment horizontal="center" vertical="center" wrapText="1"/>
      <protection/>
    </xf>
    <xf numFmtId="4" fontId="13" fillId="0" borderId="0" xfId="98" applyNumberFormat="1" applyFill="1" applyBorder="1">
      <alignment/>
      <protection/>
    </xf>
    <xf numFmtId="0" fontId="13" fillId="0" borderId="0" xfId="98" applyBorder="1">
      <alignment/>
      <protection/>
    </xf>
    <xf numFmtId="4" fontId="13" fillId="0" borderId="16" xfId="98" applyNumberFormat="1" applyFill="1" applyBorder="1" applyAlignment="1" applyProtection="1">
      <alignment horizontal="center" vertical="center"/>
      <protection/>
    </xf>
    <xf numFmtId="0" fontId="13" fillId="0" borderId="15" xfId="98" applyFont="1" applyFill="1" applyBorder="1" applyAlignment="1" applyProtection="1">
      <alignment horizontal="center" vertical="center" wrapText="1"/>
      <protection/>
    </xf>
    <xf numFmtId="0" fontId="13" fillId="0" borderId="20" xfId="98" applyFont="1" applyFill="1" applyBorder="1" applyAlignment="1" applyProtection="1">
      <alignment horizontal="left" vertical="center" wrapText="1"/>
      <protection/>
    </xf>
    <xf numFmtId="0" fontId="13" fillId="0" borderId="17" xfId="98" applyFont="1" applyFill="1" applyBorder="1" applyAlignment="1" applyProtection="1">
      <alignment horizontal="left" vertical="center" wrapText="1"/>
      <protection/>
    </xf>
    <xf numFmtId="0" fontId="13" fillId="0" borderId="17" xfId="98" applyFont="1" applyFill="1" applyBorder="1" applyAlignment="1" applyProtection="1">
      <alignment horizontal="center" vertical="center" wrapText="1"/>
      <protection/>
    </xf>
    <xf numFmtId="0" fontId="13" fillId="0" borderId="16" xfId="98" applyFont="1" applyFill="1" applyBorder="1" applyAlignment="1" applyProtection="1">
      <alignment horizontal="center" vertical="center" wrapText="1"/>
      <protection/>
    </xf>
    <xf numFmtId="4" fontId="13" fillId="0" borderId="18" xfId="98" applyNumberFormat="1" applyFill="1" applyBorder="1" applyAlignment="1" applyProtection="1">
      <alignment horizontal="right" vertical="center"/>
      <protection/>
    </xf>
    <xf numFmtId="0" fontId="13" fillId="0" borderId="15" xfId="98" applyFill="1" applyBorder="1" applyAlignment="1" applyProtection="1">
      <alignment horizontal="center"/>
      <protection/>
    </xf>
    <xf numFmtId="0" fontId="24" fillId="0" borderId="10" xfId="98" applyFont="1" applyFill="1" applyBorder="1" applyAlignment="1" applyProtection="1">
      <alignment horizontal="left" vertical="center"/>
      <protection/>
    </xf>
    <xf numFmtId="4" fontId="24" fillId="0" borderId="11" xfId="98" applyNumberFormat="1" applyFont="1" applyFill="1" applyBorder="1" applyAlignment="1" applyProtection="1">
      <alignment horizontal="center" vertical="center"/>
      <protection/>
    </xf>
    <xf numFmtId="4" fontId="24" fillId="0" borderId="12" xfId="98" applyNumberFormat="1" applyFont="1" applyFill="1" applyBorder="1" applyAlignment="1" applyProtection="1">
      <alignment horizontal="right" vertical="center"/>
      <protection/>
    </xf>
    <xf numFmtId="2" fontId="13" fillId="0" borderId="0" xfId="98" applyNumberFormat="1" applyFill="1" applyProtection="1">
      <alignment/>
      <protection/>
    </xf>
    <xf numFmtId="0" fontId="13" fillId="0" borderId="0" xfId="98" applyFill="1" applyBorder="1" applyAlignment="1" applyProtection="1">
      <alignment horizontal="left" vertical="center"/>
      <protection/>
    </xf>
    <xf numFmtId="9" fontId="13" fillId="0" borderId="0" xfId="98" applyNumberFormat="1" applyFont="1" applyFill="1" applyProtection="1">
      <alignment/>
      <protection/>
    </xf>
    <xf numFmtId="0" fontId="13" fillId="0" borderId="0" xfId="98" applyFill="1" applyAlignment="1" applyProtection="1">
      <alignment horizontal="center"/>
      <protection/>
    </xf>
    <xf numFmtId="0" fontId="13" fillId="0" borderId="0" xfId="98" applyFill="1" applyBorder="1" applyAlignment="1" applyProtection="1">
      <alignment horizontal="center"/>
      <protection/>
    </xf>
    <xf numFmtId="0" fontId="13" fillId="0" borderId="0" xfId="98" applyFont="1" applyFill="1" applyBorder="1" applyAlignment="1" applyProtection="1">
      <alignment horizontal="left" vertical="center" wrapText="1"/>
      <protection/>
    </xf>
    <xf numFmtId="0" fontId="13" fillId="0" borderId="0" xfId="98" applyFont="1" applyFill="1" applyBorder="1" applyAlignment="1" applyProtection="1">
      <alignment horizontal="center" vertical="center" wrapText="1"/>
      <protection/>
    </xf>
    <xf numFmtId="4" fontId="13" fillId="0" borderId="0" xfId="98" applyNumberFormat="1" applyFill="1" applyBorder="1" applyAlignment="1" applyProtection="1">
      <alignment horizontal="center" vertical="center"/>
      <protection/>
    </xf>
    <xf numFmtId="2" fontId="13" fillId="0" borderId="0" xfId="98" applyNumberFormat="1" applyBorder="1">
      <alignment/>
      <protection/>
    </xf>
    <xf numFmtId="0" fontId="13" fillId="0" borderId="0" xfId="98" applyFill="1" applyBorder="1" applyAlignment="1" applyProtection="1">
      <alignment horizontal="center" vertical="center"/>
      <protection/>
    </xf>
    <xf numFmtId="2" fontId="13" fillId="0" borderId="0" xfId="98" applyNumberFormat="1" applyFill="1" applyBorder="1">
      <alignment/>
      <protection/>
    </xf>
    <xf numFmtId="0" fontId="13" fillId="0" borderId="0" xfId="98" applyFill="1" applyBorder="1" applyAlignment="1" applyProtection="1">
      <alignment horizontal="center" vertical="center" wrapText="1"/>
      <protection/>
    </xf>
    <xf numFmtId="0" fontId="13" fillId="0" borderId="0" xfId="100" applyFill="1" applyProtection="1">
      <alignment/>
      <protection/>
    </xf>
    <xf numFmtId="0" fontId="13" fillId="0" borderId="0" xfId="100">
      <alignment/>
      <protection/>
    </xf>
    <xf numFmtId="0" fontId="13" fillId="0" borderId="0" xfId="100" applyNumberFormat="1">
      <alignment/>
      <protection/>
    </xf>
    <xf numFmtId="0" fontId="13" fillId="0" borderId="0" xfId="100" applyFill="1">
      <alignment/>
      <protection/>
    </xf>
    <xf numFmtId="0" fontId="21" fillId="11" borderId="10" xfId="100" applyFont="1" applyFill="1" applyBorder="1" applyAlignment="1" applyProtection="1">
      <alignment horizontal="center" vertical="center"/>
      <protection/>
    </xf>
    <xf numFmtId="0" fontId="21" fillId="11" borderId="10" xfId="100" applyFont="1" applyFill="1" applyBorder="1" applyAlignment="1" applyProtection="1">
      <alignment horizontal="center" vertical="center" wrapText="1"/>
      <protection/>
    </xf>
    <xf numFmtId="0" fontId="21" fillId="11" borderId="11" xfId="100" applyFont="1" applyFill="1" applyBorder="1" applyAlignment="1" applyProtection="1">
      <alignment horizontal="center" vertical="center"/>
      <protection/>
    </xf>
    <xf numFmtId="0" fontId="21" fillId="11" borderId="11" xfId="100" applyFont="1" applyFill="1" applyBorder="1" applyAlignment="1" applyProtection="1">
      <alignment horizontal="center" vertical="center" wrapText="1"/>
      <protection/>
    </xf>
    <xf numFmtId="0" fontId="21" fillId="11" borderId="12" xfId="100" applyFont="1" applyFill="1" applyBorder="1" applyAlignment="1" applyProtection="1">
      <alignment horizontal="center" vertical="center" wrapText="1"/>
      <protection/>
    </xf>
    <xf numFmtId="0" fontId="13" fillId="0" borderId="13" xfId="100" applyNumberFormat="1" applyBorder="1">
      <alignment/>
      <protection/>
    </xf>
    <xf numFmtId="0" fontId="13" fillId="0" borderId="0" xfId="100" applyFill="1" applyBorder="1">
      <alignment/>
      <protection/>
    </xf>
    <xf numFmtId="0" fontId="13" fillId="0" borderId="14" xfId="100" applyFill="1" applyBorder="1" applyAlignment="1" applyProtection="1">
      <alignment horizontal="center" vertical="center"/>
      <protection/>
    </xf>
    <xf numFmtId="0" fontId="13" fillId="0" borderId="15" xfId="100" applyFont="1" applyFill="1" applyBorder="1" applyAlignment="1" applyProtection="1">
      <alignment horizontal="left" vertical="center" wrapText="1"/>
      <protection/>
    </xf>
    <xf numFmtId="0" fontId="13" fillId="0" borderId="15" xfId="100" applyFill="1" applyBorder="1" applyAlignment="1" applyProtection="1">
      <alignment horizontal="center" vertical="center" wrapText="1"/>
      <protection/>
    </xf>
    <xf numFmtId="4" fontId="13" fillId="0" borderId="15" xfId="100" applyNumberFormat="1" applyFill="1" applyBorder="1" applyAlignment="1" applyProtection="1">
      <alignment horizontal="center" vertical="center"/>
      <protection/>
    </xf>
    <xf numFmtId="4" fontId="13" fillId="0" borderId="16" xfId="100" applyNumberFormat="1" applyFill="1" applyBorder="1" applyAlignment="1" applyProtection="1">
      <alignment horizontal="right" vertical="center"/>
      <protection/>
    </xf>
    <xf numFmtId="2" fontId="13" fillId="0" borderId="13" xfId="100" applyNumberFormat="1" applyFill="1" applyBorder="1">
      <alignment/>
      <protection/>
    </xf>
    <xf numFmtId="4" fontId="13" fillId="0" borderId="15" xfId="100" applyNumberFormat="1" applyFont="1" applyFill="1" applyBorder="1" applyAlignment="1" applyProtection="1">
      <alignment horizontal="center" vertical="center"/>
      <protection/>
    </xf>
    <xf numFmtId="4" fontId="13" fillId="0" borderId="15" xfId="100" applyNumberFormat="1" applyFont="1" applyFill="1" applyBorder="1" applyAlignment="1" applyProtection="1">
      <alignment horizontal="center" vertical="center"/>
      <protection/>
    </xf>
    <xf numFmtId="2" fontId="13" fillId="0" borderId="0" xfId="100" applyNumberFormat="1" applyFill="1" applyBorder="1">
      <alignment/>
      <protection/>
    </xf>
    <xf numFmtId="0" fontId="13" fillId="0" borderId="0" xfId="100" applyBorder="1">
      <alignment/>
      <protection/>
    </xf>
    <xf numFmtId="0" fontId="13" fillId="0" borderId="15" xfId="100" applyFont="1" applyFill="1" applyBorder="1" applyAlignment="1" applyProtection="1">
      <alignment vertical="center" wrapText="1"/>
      <protection/>
    </xf>
    <xf numFmtId="0" fontId="13" fillId="0" borderId="15" xfId="100" applyFont="1" applyFill="1" applyBorder="1" applyAlignment="1" applyProtection="1">
      <alignment horizontal="center" vertical="center" wrapText="1"/>
      <protection/>
    </xf>
    <xf numFmtId="4" fontId="13" fillId="0" borderId="16" xfId="100" applyNumberFormat="1" applyFill="1" applyBorder="1" applyAlignment="1" applyProtection="1">
      <alignment vertical="center"/>
      <protection/>
    </xf>
    <xf numFmtId="0" fontId="13" fillId="0" borderId="20" xfId="100" applyFont="1" applyFill="1" applyBorder="1" applyAlignment="1" applyProtection="1">
      <alignment vertical="center" wrapText="1"/>
      <protection/>
    </xf>
    <xf numFmtId="0" fontId="13" fillId="0" borderId="17" xfId="100" applyFont="1" applyFill="1" applyBorder="1" applyAlignment="1" applyProtection="1">
      <alignment vertical="center" wrapText="1"/>
      <protection/>
    </xf>
    <xf numFmtId="0" fontId="13" fillId="0" borderId="17" xfId="100" applyFont="1" applyFill="1" applyBorder="1" applyAlignment="1" applyProtection="1">
      <alignment horizontal="center" vertical="center" wrapText="1"/>
      <protection/>
    </xf>
    <xf numFmtId="0" fontId="13" fillId="0" borderId="16" xfId="100" applyFont="1" applyFill="1" applyBorder="1" applyAlignment="1" applyProtection="1">
      <alignment horizontal="center" vertical="center" wrapText="1"/>
      <protection/>
    </xf>
    <xf numFmtId="4" fontId="13" fillId="0" borderId="18" xfId="100" applyNumberFormat="1" applyFill="1" applyBorder="1" applyAlignment="1" applyProtection="1">
      <alignment vertical="center"/>
      <protection/>
    </xf>
    <xf numFmtId="9" fontId="13" fillId="0" borderId="0" xfId="100" applyNumberFormat="1" applyBorder="1">
      <alignment/>
      <protection/>
    </xf>
    <xf numFmtId="0" fontId="13" fillId="0" borderId="33" xfId="100" applyFont="1" applyFill="1" applyBorder="1" applyAlignment="1" applyProtection="1">
      <alignment vertical="center" wrapText="1"/>
      <protection/>
    </xf>
    <xf numFmtId="0" fontId="13" fillId="0" borderId="18" xfId="100" applyFont="1" applyFill="1" applyBorder="1" applyAlignment="1" applyProtection="1">
      <alignment horizontal="center" vertical="center" wrapText="1"/>
      <protection/>
    </xf>
    <xf numFmtId="0" fontId="24" fillId="0" borderId="44" xfId="100" applyFont="1" applyFill="1" applyBorder="1" applyAlignment="1" applyProtection="1">
      <alignment horizontal="left" vertical="center"/>
      <protection/>
    </xf>
    <xf numFmtId="0" fontId="13" fillId="0" borderId="15" xfId="100" applyFill="1" applyBorder="1" applyProtection="1">
      <alignment/>
      <protection/>
    </xf>
    <xf numFmtId="0" fontId="13" fillId="0" borderId="16" xfId="100" applyFill="1" applyBorder="1" applyAlignment="1" applyProtection="1">
      <alignment horizontal="center"/>
      <protection/>
    </xf>
    <xf numFmtId="4" fontId="26" fillId="0" borderId="16" xfId="100" applyNumberFormat="1" applyFont="1" applyFill="1" applyBorder="1" applyProtection="1">
      <alignment/>
      <protection/>
    </xf>
    <xf numFmtId="2" fontId="13" fillId="0" borderId="13" xfId="100" applyNumberFormat="1" applyBorder="1">
      <alignment/>
      <protection/>
    </xf>
    <xf numFmtId="2" fontId="13" fillId="0" borderId="0" xfId="100" applyNumberFormat="1" applyFill="1" applyProtection="1">
      <alignment/>
      <protection/>
    </xf>
    <xf numFmtId="0" fontId="13" fillId="0" borderId="0" xfId="100" applyFont="1" applyFill="1" applyAlignment="1" applyProtection="1">
      <alignment horizontal="right"/>
      <protection/>
    </xf>
    <xf numFmtId="0" fontId="13" fillId="0" borderId="0" xfId="101" applyFill="1" applyProtection="1">
      <alignment/>
      <protection/>
    </xf>
    <xf numFmtId="0" fontId="13" fillId="0" borderId="0" xfId="101">
      <alignment/>
      <protection/>
    </xf>
    <xf numFmtId="0" fontId="13" fillId="0" borderId="0" xfId="101" applyFill="1">
      <alignment/>
      <protection/>
    </xf>
    <xf numFmtId="0" fontId="21" fillId="11" borderId="10" xfId="101" applyFont="1" applyFill="1" applyBorder="1" applyAlignment="1" applyProtection="1">
      <alignment horizontal="center" vertical="center"/>
      <protection/>
    </xf>
    <xf numFmtId="0" fontId="21" fillId="11" borderId="10" xfId="101" applyFont="1" applyFill="1" applyBorder="1" applyAlignment="1" applyProtection="1">
      <alignment horizontal="center" vertical="center" wrapText="1"/>
      <protection/>
    </xf>
    <xf numFmtId="0" fontId="21" fillId="11" borderId="11" xfId="101" applyFont="1" applyFill="1" applyBorder="1" applyAlignment="1" applyProtection="1">
      <alignment horizontal="center" vertical="center"/>
      <protection/>
    </xf>
    <xf numFmtId="0" fontId="21" fillId="11" borderId="11" xfId="101" applyFont="1" applyFill="1" applyBorder="1" applyAlignment="1" applyProtection="1">
      <alignment horizontal="center" vertical="center" wrapText="1"/>
      <protection/>
    </xf>
    <xf numFmtId="0" fontId="21" fillId="11" borderId="34" xfId="101" applyFont="1" applyFill="1" applyBorder="1" applyAlignment="1" applyProtection="1">
      <alignment horizontal="center" vertical="center" wrapText="1"/>
      <protection/>
    </xf>
    <xf numFmtId="0" fontId="13" fillId="0" borderId="14" xfId="101" applyFill="1" applyBorder="1" applyAlignment="1" applyProtection="1">
      <alignment horizontal="center" vertical="center"/>
      <protection/>
    </xf>
    <xf numFmtId="0" fontId="13" fillId="0" borderId="15" xfId="101" applyFont="1" applyFill="1" applyBorder="1" applyAlignment="1" applyProtection="1">
      <alignment horizontal="left" vertical="center" wrapText="1"/>
      <protection/>
    </xf>
    <xf numFmtId="0" fontId="13" fillId="0" borderId="15" xfId="101" applyFill="1" applyBorder="1" applyAlignment="1" applyProtection="1">
      <alignment horizontal="center" vertical="center" wrapText="1"/>
      <protection/>
    </xf>
    <xf numFmtId="4" fontId="13" fillId="0" borderId="15" xfId="101" applyNumberFormat="1" applyFill="1" applyBorder="1" applyAlignment="1" applyProtection="1">
      <alignment horizontal="center" vertical="center"/>
      <protection/>
    </xf>
    <xf numFmtId="4" fontId="13" fillId="0" borderId="32" xfId="101" applyNumberFormat="1" applyFill="1" applyBorder="1" applyAlignment="1" applyProtection="1">
      <alignment horizontal="right" vertical="center"/>
      <protection/>
    </xf>
    <xf numFmtId="4" fontId="13" fillId="0" borderId="15" xfId="101" applyNumberFormat="1" applyFont="1" applyFill="1" applyBorder="1" applyAlignment="1" applyProtection="1">
      <alignment horizontal="center" vertical="center"/>
      <protection/>
    </xf>
    <xf numFmtId="4" fontId="13" fillId="0" borderId="15" xfId="101" applyNumberFormat="1" applyFont="1" applyFill="1" applyBorder="1" applyAlignment="1" applyProtection="1">
      <alignment horizontal="center" vertical="center"/>
      <protection/>
    </xf>
    <xf numFmtId="0" fontId="13" fillId="0" borderId="17" xfId="101" applyFont="1" applyFill="1" applyBorder="1" applyAlignment="1" applyProtection="1">
      <alignment horizontal="center" vertical="center" wrapText="1"/>
      <protection/>
    </xf>
    <xf numFmtId="4" fontId="13" fillId="0" borderId="45" xfId="101" applyNumberFormat="1" applyFill="1" applyBorder="1" applyAlignment="1" applyProtection="1">
      <alignment horizontal="center" vertical="center"/>
      <protection/>
    </xf>
    <xf numFmtId="0" fontId="13" fillId="0" borderId="15" xfId="101" applyFont="1" applyFill="1" applyBorder="1" applyAlignment="1" applyProtection="1">
      <alignment horizontal="center" vertical="center" wrapText="1"/>
      <protection/>
    </xf>
    <xf numFmtId="0" fontId="24" fillId="0" borderId="10" xfId="101" applyFont="1" applyFill="1" applyBorder="1" applyAlignment="1" applyProtection="1">
      <alignment horizontal="left" vertical="center"/>
      <protection/>
    </xf>
    <xf numFmtId="4" fontId="24" fillId="0" borderId="11" xfId="101" applyNumberFormat="1" applyFont="1" applyFill="1" applyBorder="1" applyAlignment="1" applyProtection="1">
      <alignment horizontal="center" vertical="center"/>
      <protection/>
    </xf>
    <xf numFmtId="4" fontId="24" fillId="0" borderId="34" xfId="101" applyNumberFormat="1" applyFont="1" applyFill="1" applyBorder="1" applyAlignment="1" applyProtection="1">
      <alignment horizontal="right" vertical="center"/>
      <protection/>
    </xf>
    <xf numFmtId="2" fontId="13" fillId="0" borderId="0" xfId="101" applyNumberFormat="1" applyFill="1" applyProtection="1">
      <alignment/>
      <protection/>
    </xf>
    <xf numFmtId="4" fontId="13" fillId="0" borderId="0" xfId="101" applyNumberFormat="1" applyFill="1" applyProtection="1">
      <alignment/>
      <protection/>
    </xf>
    <xf numFmtId="0" fontId="13" fillId="0" borderId="0" xfId="102" applyFill="1" applyProtection="1">
      <alignment/>
      <protection/>
    </xf>
    <xf numFmtId="0" fontId="13" fillId="0" borderId="0" xfId="102">
      <alignment/>
      <protection/>
    </xf>
    <xf numFmtId="0" fontId="13" fillId="0" borderId="0" xfId="102" applyNumberFormat="1">
      <alignment/>
      <protection/>
    </xf>
    <xf numFmtId="0" fontId="13" fillId="0" borderId="0" xfId="102" applyFill="1">
      <alignment/>
      <protection/>
    </xf>
    <xf numFmtId="0" fontId="21" fillId="11" borderId="10" xfId="102" applyFont="1" applyFill="1" applyBorder="1" applyAlignment="1" applyProtection="1">
      <alignment horizontal="center" vertical="center"/>
      <protection/>
    </xf>
    <xf numFmtId="0" fontId="21" fillId="11" borderId="10" xfId="102" applyFont="1" applyFill="1" applyBorder="1" applyAlignment="1" applyProtection="1">
      <alignment horizontal="center" vertical="center" wrapText="1"/>
      <protection/>
    </xf>
    <xf numFmtId="0" fontId="21" fillId="11" borderId="11" xfId="102" applyFont="1" applyFill="1" applyBorder="1" applyAlignment="1" applyProtection="1">
      <alignment horizontal="center" vertical="center"/>
      <protection/>
    </xf>
    <xf numFmtId="0" fontId="21" fillId="11" borderId="11" xfId="102" applyFont="1" applyFill="1" applyBorder="1" applyAlignment="1" applyProtection="1">
      <alignment horizontal="center" vertical="center" wrapText="1"/>
      <protection/>
    </xf>
    <xf numFmtId="0" fontId="21" fillId="11" borderId="12" xfId="102" applyFont="1" applyFill="1" applyBorder="1" applyAlignment="1" applyProtection="1">
      <alignment horizontal="center" vertical="center" wrapText="1"/>
      <protection/>
    </xf>
    <xf numFmtId="0" fontId="13" fillId="0" borderId="13" xfId="102" applyNumberFormat="1" applyBorder="1">
      <alignment/>
      <protection/>
    </xf>
    <xf numFmtId="0" fontId="13" fillId="0" borderId="0" xfId="102" applyFill="1" applyBorder="1">
      <alignment/>
      <protection/>
    </xf>
    <xf numFmtId="0" fontId="13" fillId="0" borderId="14" xfId="102" applyFill="1" applyBorder="1" applyAlignment="1" applyProtection="1">
      <alignment horizontal="center" vertical="center"/>
      <protection/>
    </xf>
    <xf numFmtId="0" fontId="13" fillId="0" borderId="15" xfId="102" applyFont="1" applyFill="1" applyBorder="1" applyAlignment="1" applyProtection="1">
      <alignment horizontal="left" vertical="center" wrapText="1"/>
      <protection/>
    </xf>
    <xf numFmtId="0" fontId="13" fillId="0" borderId="15" xfId="102" applyFill="1" applyBorder="1" applyAlignment="1" applyProtection="1">
      <alignment horizontal="center" vertical="center" wrapText="1"/>
      <protection/>
    </xf>
    <xf numFmtId="4" fontId="13" fillId="0" borderId="15" xfId="102" applyNumberFormat="1" applyFill="1" applyBorder="1" applyAlignment="1" applyProtection="1">
      <alignment horizontal="center" vertical="center"/>
      <protection/>
    </xf>
    <xf numFmtId="4" fontId="13" fillId="0" borderId="16" xfId="102" applyNumberFormat="1" applyFill="1" applyBorder="1" applyAlignment="1" applyProtection="1">
      <alignment horizontal="right" vertical="center"/>
      <protection/>
    </xf>
    <xf numFmtId="2" fontId="13" fillId="0" borderId="13" xfId="102" applyNumberFormat="1" applyFill="1" applyBorder="1">
      <alignment/>
      <protection/>
    </xf>
    <xf numFmtId="4" fontId="13" fillId="0" borderId="15" xfId="102" applyNumberFormat="1" applyFont="1" applyFill="1" applyBorder="1" applyAlignment="1" applyProtection="1">
      <alignment horizontal="center" vertical="center"/>
      <protection/>
    </xf>
    <xf numFmtId="4" fontId="13" fillId="0" borderId="15" xfId="102" applyNumberFormat="1" applyFont="1" applyFill="1" applyBorder="1" applyAlignment="1" applyProtection="1">
      <alignment horizontal="center" vertical="center"/>
      <protection/>
    </xf>
    <xf numFmtId="2" fontId="13" fillId="0" borderId="0" xfId="102" applyNumberFormat="1" applyFill="1" applyBorder="1">
      <alignment/>
      <protection/>
    </xf>
    <xf numFmtId="0" fontId="13" fillId="0" borderId="0" xfId="102" applyBorder="1">
      <alignment/>
      <protection/>
    </xf>
    <xf numFmtId="0" fontId="13" fillId="0" borderId="46" xfId="102" applyFill="1" applyBorder="1" applyAlignment="1" applyProtection="1">
      <alignment horizontal="center" vertical="center" wrapText="1"/>
      <protection/>
    </xf>
    <xf numFmtId="4" fontId="13" fillId="0" borderId="27" xfId="102" applyNumberFormat="1" applyFill="1" applyBorder="1" applyAlignment="1" applyProtection="1">
      <alignment horizontal="center" vertical="center"/>
      <protection/>
    </xf>
    <xf numFmtId="4" fontId="13" fillId="0" borderId="45" xfId="102" applyNumberFormat="1" applyFill="1" applyBorder="1" applyAlignment="1" applyProtection="1">
      <alignment horizontal="center" vertical="center"/>
      <protection/>
    </xf>
    <xf numFmtId="0" fontId="13" fillId="0" borderId="15" xfId="102" applyFont="1" applyFill="1" applyBorder="1" applyAlignment="1" applyProtection="1">
      <alignment horizontal="center" vertical="center" wrapText="1"/>
      <protection/>
    </xf>
    <xf numFmtId="0" fontId="13" fillId="0" borderId="16" xfId="102" applyFont="1" applyFill="1" applyBorder="1" applyAlignment="1" applyProtection="1">
      <alignment horizontal="center" vertical="center" wrapText="1"/>
      <protection/>
    </xf>
    <xf numFmtId="0" fontId="13" fillId="0" borderId="20" xfId="102" applyFont="1" applyFill="1" applyBorder="1" applyAlignment="1" applyProtection="1">
      <alignment horizontal="center" vertical="center" wrapText="1"/>
      <protection/>
    </xf>
    <xf numFmtId="0" fontId="24" fillId="0" borderId="10" xfId="102" applyFont="1" applyFill="1" applyBorder="1" applyAlignment="1" applyProtection="1">
      <alignment horizontal="left" vertical="center"/>
      <protection/>
    </xf>
    <xf numFmtId="4" fontId="24" fillId="0" borderId="11" xfId="102" applyNumberFormat="1" applyFont="1" applyFill="1" applyBorder="1" applyAlignment="1" applyProtection="1">
      <alignment horizontal="center" vertical="center"/>
      <protection/>
    </xf>
    <xf numFmtId="4" fontId="24" fillId="0" borderId="12" xfId="102" applyNumberFormat="1" applyFont="1" applyFill="1" applyBorder="1" applyAlignment="1" applyProtection="1">
      <alignment horizontal="right" vertical="center"/>
      <protection/>
    </xf>
    <xf numFmtId="2" fontId="13" fillId="0" borderId="13" xfId="102" applyNumberFormat="1" applyBorder="1">
      <alignment/>
      <protection/>
    </xf>
    <xf numFmtId="2" fontId="13" fillId="0" borderId="0" xfId="102" applyNumberFormat="1" applyFill="1" applyProtection="1">
      <alignment/>
      <protection/>
    </xf>
    <xf numFmtId="4" fontId="13" fillId="0" borderId="0" xfId="102" applyNumberFormat="1" applyFill="1" applyProtection="1">
      <alignment/>
      <protection/>
    </xf>
    <xf numFmtId="0" fontId="13" fillId="0" borderId="0" xfId="103" applyFill="1" applyProtection="1">
      <alignment/>
      <protection/>
    </xf>
    <xf numFmtId="0" fontId="13" fillId="0" borderId="0" xfId="103">
      <alignment/>
      <protection/>
    </xf>
    <xf numFmtId="0" fontId="13" fillId="0" borderId="0" xfId="103" applyNumberFormat="1">
      <alignment/>
      <protection/>
    </xf>
    <xf numFmtId="0" fontId="13" fillId="0" borderId="0" xfId="103" applyFill="1">
      <alignment/>
      <protection/>
    </xf>
    <xf numFmtId="0" fontId="21" fillId="11" borderId="10" xfId="103" applyFont="1" applyFill="1" applyBorder="1" applyAlignment="1" applyProtection="1">
      <alignment horizontal="center" vertical="center"/>
      <protection/>
    </xf>
    <xf numFmtId="0" fontId="21" fillId="11" borderId="10" xfId="103" applyFont="1" applyFill="1" applyBorder="1" applyAlignment="1" applyProtection="1">
      <alignment horizontal="center" vertical="center" wrapText="1"/>
      <protection/>
    </xf>
    <xf numFmtId="0" fontId="21" fillId="11" borderId="11" xfId="103" applyFont="1" applyFill="1" applyBorder="1" applyAlignment="1" applyProtection="1">
      <alignment horizontal="center" vertical="center"/>
      <protection/>
    </xf>
    <xf numFmtId="0" fontId="21" fillId="11" borderId="11" xfId="103" applyFont="1" applyFill="1" applyBorder="1" applyAlignment="1" applyProtection="1">
      <alignment horizontal="center" vertical="center" wrapText="1"/>
      <protection/>
    </xf>
    <xf numFmtId="0" fontId="21" fillId="11" borderId="12" xfId="103" applyFont="1" applyFill="1" applyBorder="1" applyAlignment="1" applyProtection="1">
      <alignment horizontal="center" vertical="center" wrapText="1"/>
      <protection/>
    </xf>
    <xf numFmtId="0" fontId="13" fillId="0" borderId="13" xfId="103" applyNumberFormat="1" applyBorder="1">
      <alignment/>
      <protection/>
    </xf>
    <xf numFmtId="0" fontId="13" fillId="0" borderId="0" xfId="103" applyFill="1" applyBorder="1">
      <alignment/>
      <protection/>
    </xf>
    <xf numFmtId="0" fontId="13" fillId="0" borderId="14" xfId="103" applyFill="1" applyBorder="1" applyAlignment="1" applyProtection="1">
      <alignment horizontal="center" vertical="center"/>
      <protection/>
    </xf>
    <xf numFmtId="0" fontId="13" fillId="0" borderId="15" xfId="103" applyFont="1" applyFill="1" applyBorder="1" applyAlignment="1" applyProtection="1">
      <alignment horizontal="left" vertical="center" wrapText="1"/>
      <protection/>
    </xf>
    <xf numFmtId="0" fontId="13" fillId="0" borderId="15" xfId="103" applyFill="1" applyBorder="1" applyAlignment="1" applyProtection="1">
      <alignment horizontal="center" vertical="center" wrapText="1"/>
      <protection/>
    </xf>
    <xf numFmtId="4" fontId="13" fillId="0" borderId="15" xfId="103" applyNumberFormat="1" applyFill="1" applyBorder="1" applyAlignment="1" applyProtection="1">
      <alignment horizontal="center" vertical="center"/>
      <protection/>
    </xf>
    <xf numFmtId="4" fontId="13" fillId="0" borderId="16" xfId="103" applyNumberFormat="1" applyFill="1" applyBorder="1" applyAlignment="1" applyProtection="1">
      <alignment horizontal="right" vertical="center"/>
      <protection/>
    </xf>
    <xf numFmtId="2" fontId="13" fillId="0" borderId="13" xfId="103" applyNumberFormat="1" applyFill="1" applyBorder="1">
      <alignment/>
      <protection/>
    </xf>
    <xf numFmtId="4" fontId="13" fillId="0" borderId="15" xfId="103" applyNumberFormat="1" applyFont="1" applyFill="1" applyBorder="1" applyAlignment="1" applyProtection="1">
      <alignment horizontal="center" vertical="center"/>
      <protection/>
    </xf>
    <xf numFmtId="4" fontId="13" fillId="0" borderId="15" xfId="103" applyNumberFormat="1" applyFont="1" applyFill="1" applyBorder="1" applyAlignment="1" applyProtection="1">
      <alignment horizontal="center" vertical="center"/>
      <protection/>
    </xf>
    <xf numFmtId="2" fontId="13" fillId="0" borderId="0" xfId="103" applyNumberFormat="1" applyFill="1" applyBorder="1">
      <alignment/>
      <protection/>
    </xf>
    <xf numFmtId="0" fontId="13" fillId="0" borderId="0" xfId="103" applyBorder="1">
      <alignment/>
      <protection/>
    </xf>
    <xf numFmtId="0" fontId="13" fillId="0" borderId="46" xfId="103" applyFill="1" applyBorder="1" applyAlignment="1" applyProtection="1">
      <alignment horizontal="center" vertical="center" wrapText="1"/>
      <protection/>
    </xf>
    <xf numFmtId="4" fontId="13" fillId="0" borderId="18" xfId="103" applyNumberFormat="1" applyFill="1" applyBorder="1" applyAlignment="1" applyProtection="1">
      <alignment horizontal="center" vertical="center"/>
      <protection/>
    </xf>
    <xf numFmtId="4" fontId="13" fillId="0" borderId="45" xfId="103" applyNumberFormat="1" applyFill="1" applyBorder="1" applyAlignment="1" applyProtection="1">
      <alignment horizontal="center" vertical="center"/>
      <protection/>
    </xf>
    <xf numFmtId="4" fontId="13" fillId="0" borderId="18" xfId="103" applyNumberFormat="1" applyFill="1" applyBorder="1" applyAlignment="1" applyProtection="1">
      <alignment horizontal="right" vertical="center"/>
      <protection/>
    </xf>
    <xf numFmtId="0" fontId="13" fillId="0" borderId="20" xfId="103" applyFont="1" applyFill="1" applyBorder="1" applyAlignment="1" applyProtection="1">
      <alignment vertical="center" wrapText="1"/>
      <protection/>
    </xf>
    <xf numFmtId="0" fontId="13" fillId="0" borderId="15" xfId="103" applyFont="1" applyFill="1" applyBorder="1" applyAlignment="1" applyProtection="1">
      <alignment vertical="center" wrapText="1"/>
      <protection/>
    </xf>
    <xf numFmtId="0" fontId="13" fillId="0" borderId="15" xfId="103" applyFont="1" applyFill="1" applyBorder="1" applyAlignment="1" applyProtection="1">
      <alignment horizontal="center" vertical="center" wrapText="1"/>
      <protection/>
    </xf>
    <xf numFmtId="4" fontId="13" fillId="0" borderId="16" xfId="103" applyNumberFormat="1" applyFill="1" applyBorder="1" applyAlignment="1" applyProtection="1">
      <alignment vertical="center"/>
      <protection/>
    </xf>
    <xf numFmtId="0" fontId="13" fillId="0" borderId="16" xfId="103" applyFont="1" applyFill="1" applyBorder="1" applyAlignment="1" applyProtection="1">
      <alignment horizontal="center" vertical="center" wrapText="1"/>
      <protection/>
    </xf>
    <xf numFmtId="0" fontId="13" fillId="0" borderId="20" xfId="103" applyFont="1" applyFill="1" applyBorder="1" applyAlignment="1" applyProtection="1">
      <alignment horizontal="center" vertical="center" wrapText="1"/>
      <protection/>
    </xf>
    <xf numFmtId="0" fontId="24" fillId="0" borderId="10" xfId="103" applyFont="1" applyFill="1" applyBorder="1" applyAlignment="1" applyProtection="1">
      <alignment horizontal="left" vertical="center"/>
      <protection/>
    </xf>
    <xf numFmtId="0" fontId="24" fillId="0" borderId="44" xfId="103" applyFont="1" applyFill="1" applyBorder="1" applyAlignment="1" applyProtection="1">
      <alignment horizontal="left" vertical="center"/>
      <protection/>
    </xf>
    <xf numFmtId="4" fontId="24" fillId="0" borderId="11" xfId="103" applyNumberFormat="1" applyFont="1" applyFill="1" applyBorder="1" applyAlignment="1" applyProtection="1">
      <alignment horizontal="center" vertical="center"/>
      <protection/>
    </xf>
    <xf numFmtId="4" fontId="24" fillId="0" borderId="12" xfId="103" applyNumberFormat="1" applyFont="1" applyFill="1" applyBorder="1" applyAlignment="1" applyProtection="1">
      <alignment horizontal="right" vertical="center"/>
      <protection/>
    </xf>
    <xf numFmtId="2" fontId="13" fillId="0" borderId="13" xfId="103" applyNumberFormat="1" applyBorder="1">
      <alignment/>
      <protection/>
    </xf>
    <xf numFmtId="2" fontId="13" fillId="0" borderId="0" xfId="103" applyNumberFormat="1" applyFill="1" applyProtection="1">
      <alignment/>
      <protection/>
    </xf>
    <xf numFmtId="4" fontId="13" fillId="0" borderId="0" xfId="103" applyNumberFormat="1" applyFill="1" applyProtection="1">
      <alignment/>
      <protection/>
    </xf>
    <xf numFmtId="0" fontId="13" fillId="0" borderId="0" xfId="105" applyFill="1" applyProtection="1">
      <alignment/>
      <protection/>
    </xf>
    <xf numFmtId="0" fontId="13" fillId="0" borderId="0" xfId="105">
      <alignment/>
      <protection/>
    </xf>
    <xf numFmtId="0" fontId="13" fillId="0" borderId="0" xfId="105" applyNumberFormat="1">
      <alignment/>
      <protection/>
    </xf>
    <xf numFmtId="0" fontId="13" fillId="0" borderId="0" xfId="105" applyFill="1">
      <alignment/>
      <protection/>
    </xf>
    <xf numFmtId="0" fontId="21" fillId="11" borderId="10" xfId="105" applyFont="1" applyFill="1" applyBorder="1" applyAlignment="1" applyProtection="1">
      <alignment horizontal="center" vertical="center"/>
      <protection/>
    </xf>
    <xf numFmtId="0" fontId="21" fillId="11" borderId="10" xfId="105" applyFont="1" applyFill="1" applyBorder="1" applyAlignment="1" applyProtection="1">
      <alignment horizontal="center" vertical="center" wrapText="1"/>
      <protection/>
    </xf>
    <xf numFmtId="0" fontId="21" fillId="11" borderId="11" xfId="105" applyFont="1" applyFill="1" applyBorder="1" applyAlignment="1" applyProtection="1">
      <alignment horizontal="center" vertical="center"/>
      <protection/>
    </xf>
    <xf numFmtId="0" fontId="21" fillId="11" borderId="11" xfId="105" applyFont="1" applyFill="1" applyBorder="1" applyAlignment="1" applyProtection="1">
      <alignment horizontal="center" vertical="center" wrapText="1"/>
      <protection/>
    </xf>
    <xf numFmtId="0" fontId="21" fillId="11" borderId="12" xfId="105" applyFont="1" applyFill="1" applyBorder="1" applyAlignment="1" applyProtection="1">
      <alignment horizontal="center" vertical="center" wrapText="1"/>
      <protection/>
    </xf>
    <xf numFmtId="0" fontId="13" fillId="0" borderId="13" xfId="105" applyNumberFormat="1" applyBorder="1">
      <alignment/>
      <protection/>
    </xf>
    <xf numFmtId="0" fontId="13" fillId="0" borderId="0" xfId="105" applyFill="1" applyBorder="1">
      <alignment/>
      <protection/>
    </xf>
    <xf numFmtId="0" fontId="13" fillId="0" borderId="14" xfId="105" applyFill="1" applyBorder="1" applyAlignment="1" applyProtection="1">
      <alignment horizontal="center" vertical="center"/>
      <protection/>
    </xf>
    <xf numFmtId="0" fontId="13" fillId="0" borderId="15" xfId="105" applyFont="1" applyFill="1" applyBorder="1" applyAlignment="1" applyProtection="1">
      <alignment horizontal="left" vertical="center" wrapText="1"/>
      <protection/>
    </xf>
    <xf numFmtId="0" fontId="13" fillId="0" borderId="15" xfId="105" applyFill="1" applyBorder="1" applyAlignment="1" applyProtection="1">
      <alignment horizontal="center" vertical="center" wrapText="1"/>
      <protection/>
    </xf>
    <xf numFmtId="4" fontId="13" fillId="0" borderId="15" xfId="105" applyNumberFormat="1" applyFill="1" applyBorder="1" applyAlignment="1" applyProtection="1">
      <alignment horizontal="center" vertical="center"/>
      <protection/>
    </xf>
    <xf numFmtId="4" fontId="13" fillId="0" borderId="16" xfId="105" applyNumberFormat="1" applyFill="1" applyBorder="1" applyAlignment="1" applyProtection="1">
      <alignment horizontal="right" vertical="center"/>
      <protection/>
    </xf>
    <xf numFmtId="2" fontId="13" fillId="0" borderId="13" xfId="105" applyNumberFormat="1" applyFill="1" applyBorder="1">
      <alignment/>
      <protection/>
    </xf>
    <xf numFmtId="4" fontId="13" fillId="0" borderId="15" xfId="105" applyNumberFormat="1" applyFont="1" applyFill="1" applyBorder="1" applyAlignment="1" applyProtection="1">
      <alignment horizontal="center" vertical="center"/>
      <protection/>
    </xf>
    <xf numFmtId="4" fontId="13" fillId="0" borderId="15" xfId="105" applyNumberFormat="1" applyFont="1" applyFill="1" applyBorder="1" applyAlignment="1" applyProtection="1">
      <alignment horizontal="center" vertical="center"/>
      <protection/>
    </xf>
    <xf numFmtId="2" fontId="13" fillId="0" borderId="0" xfId="105" applyNumberFormat="1" applyFill="1" applyBorder="1">
      <alignment/>
      <protection/>
    </xf>
    <xf numFmtId="0" fontId="13" fillId="0" borderId="0" xfId="105" applyBorder="1">
      <alignment/>
      <protection/>
    </xf>
    <xf numFmtId="0" fontId="13" fillId="0" borderId="46" xfId="105" applyFont="1" applyFill="1" applyBorder="1" applyAlignment="1" applyProtection="1">
      <alignment horizontal="left" vertical="center" wrapText="1"/>
      <protection/>
    </xf>
    <xf numFmtId="0" fontId="13" fillId="0" borderId="46" xfId="105" applyFill="1" applyBorder="1" applyAlignment="1" applyProtection="1">
      <alignment horizontal="center" vertical="center" wrapText="1"/>
      <protection/>
    </xf>
    <xf numFmtId="4" fontId="13" fillId="0" borderId="27" xfId="105" applyNumberFormat="1" applyFill="1" applyBorder="1" applyAlignment="1" applyProtection="1">
      <alignment horizontal="center" vertical="center"/>
      <protection/>
    </xf>
    <xf numFmtId="4" fontId="13" fillId="0" borderId="45" xfId="105" applyNumberFormat="1" applyFill="1" applyBorder="1" applyAlignment="1" applyProtection="1">
      <alignment horizontal="center" vertical="center"/>
      <protection/>
    </xf>
    <xf numFmtId="4" fontId="13" fillId="0" borderId="13" xfId="105" applyNumberFormat="1" applyFill="1" applyBorder="1" applyAlignment="1" applyProtection="1">
      <alignment horizontal="right" vertical="center"/>
      <protection/>
    </xf>
    <xf numFmtId="0" fontId="13" fillId="0" borderId="15" xfId="105" applyFont="1" applyFill="1" applyBorder="1" applyAlignment="1" applyProtection="1">
      <alignment horizontal="center" vertical="center" wrapText="1"/>
      <protection/>
    </xf>
    <xf numFmtId="0" fontId="13" fillId="0" borderId="16" xfId="105" applyFont="1" applyFill="1" applyBorder="1" applyAlignment="1" applyProtection="1">
      <alignment horizontal="center" vertical="center" wrapText="1"/>
      <protection/>
    </xf>
    <xf numFmtId="0" fontId="13" fillId="0" borderId="20" xfId="105" applyFont="1" applyFill="1" applyBorder="1" applyAlignment="1" applyProtection="1">
      <alignment horizontal="center" vertical="center" wrapText="1"/>
      <protection/>
    </xf>
    <xf numFmtId="0" fontId="24" fillId="0" borderId="10" xfId="105" applyFont="1" applyFill="1" applyBorder="1" applyAlignment="1" applyProtection="1">
      <alignment horizontal="left" vertical="center"/>
      <protection/>
    </xf>
    <xf numFmtId="4" fontId="24" fillId="0" borderId="11" xfId="105" applyNumberFormat="1" applyFont="1" applyFill="1" applyBorder="1" applyAlignment="1" applyProtection="1">
      <alignment horizontal="center" vertical="center"/>
      <protection/>
    </xf>
    <xf numFmtId="4" fontId="24" fillId="0" borderId="12" xfId="105" applyNumberFormat="1" applyFont="1" applyFill="1" applyBorder="1" applyAlignment="1" applyProtection="1">
      <alignment horizontal="right" vertical="center"/>
      <protection/>
    </xf>
    <xf numFmtId="2" fontId="13" fillId="0" borderId="13" xfId="105" applyNumberFormat="1" applyBorder="1">
      <alignment/>
      <protection/>
    </xf>
    <xf numFmtId="2" fontId="13" fillId="0" borderId="0" xfId="105" applyNumberFormat="1" applyFill="1" applyProtection="1">
      <alignment/>
      <protection/>
    </xf>
    <xf numFmtId="4" fontId="13" fillId="0" borderId="0" xfId="105" applyNumberFormat="1" applyFill="1" applyProtection="1">
      <alignment/>
      <protection/>
    </xf>
    <xf numFmtId="0" fontId="13" fillId="0" borderId="0" xfId="106" applyFill="1" applyProtection="1">
      <alignment/>
      <protection/>
    </xf>
    <xf numFmtId="2" fontId="13" fillId="0" borderId="0" xfId="106" applyNumberFormat="1">
      <alignment/>
      <protection/>
    </xf>
    <xf numFmtId="0" fontId="13" fillId="0" borderId="0" xfId="106">
      <alignment/>
      <protection/>
    </xf>
    <xf numFmtId="0" fontId="13" fillId="0" borderId="0" xfId="106" applyFill="1">
      <alignment/>
      <protection/>
    </xf>
    <xf numFmtId="0" fontId="25" fillId="0" borderId="0" xfId="106" applyFont="1" applyFill="1" applyBorder="1" applyAlignment="1" applyProtection="1">
      <alignment horizontal="center" vertical="center"/>
      <protection/>
    </xf>
    <xf numFmtId="0" fontId="21" fillId="11" borderId="10" xfId="106" applyFont="1" applyFill="1" applyBorder="1" applyAlignment="1" applyProtection="1">
      <alignment horizontal="center" vertical="center"/>
      <protection/>
    </xf>
    <xf numFmtId="0" fontId="21" fillId="11" borderId="10" xfId="106" applyFont="1" applyFill="1" applyBorder="1" applyAlignment="1" applyProtection="1">
      <alignment horizontal="center" vertical="center" wrapText="1"/>
      <protection/>
    </xf>
    <xf numFmtId="0" fontId="21" fillId="11" borderId="11" xfId="106" applyFont="1" applyFill="1" applyBorder="1" applyAlignment="1" applyProtection="1">
      <alignment horizontal="center" vertical="center"/>
      <protection/>
    </xf>
    <xf numFmtId="0" fontId="21" fillId="11" borderId="11" xfId="106" applyFont="1" applyFill="1" applyBorder="1" applyAlignment="1" applyProtection="1">
      <alignment horizontal="center" vertical="center" wrapText="1"/>
      <protection/>
    </xf>
    <xf numFmtId="0" fontId="21" fillId="11" borderId="12" xfId="106" applyFont="1" applyFill="1" applyBorder="1" applyAlignment="1" applyProtection="1">
      <alignment horizontal="center" vertical="center" wrapText="1"/>
      <protection/>
    </xf>
    <xf numFmtId="2" fontId="13" fillId="0" borderId="13" xfId="106" applyNumberFormat="1" applyBorder="1">
      <alignment/>
      <protection/>
    </xf>
    <xf numFmtId="0" fontId="13" fillId="0" borderId="14" xfId="106" applyFill="1" applyBorder="1" applyAlignment="1" applyProtection="1">
      <alignment horizontal="center" vertical="center"/>
      <protection/>
    </xf>
    <xf numFmtId="0" fontId="13" fillId="0" borderId="15" xfId="106" applyFont="1" applyFill="1" applyBorder="1" applyAlignment="1" applyProtection="1">
      <alignment horizontal="left" vertical="center" wrapText="1"/>
      <protection/>
    </xf>
    <xf numFmtId="0" fontId="22" fillId="0" borderId="15" xfId="106" applyFont="1" applyFill="1" applyBorder="1" applyAlignment="1" applyProtection="1">
      <alignment horizontal="left" vertical="center" wrapText="1"/>
      <protection/>
    </xf>
    <xf numFmtId="0" fontId="13" fillId="0" borderId="15" xfId="106" applyFill="1" applyBorder="1" applyAlignment="1" applyProtection="1">
      <alignment horizontal="center" vertical="center" wrapText="1"/>
      <protection/>
    </xf>
    <xf numFmtId="4" fontId="13" fillId="0" borderId="15" xfId="106" applyNumberFormat="1" applyFill="1" applyBorder="1" applyAlignment="1" applyProtection="1">
      <alignment horizontal="center" vertical="center"/>
      <protection/>
    </xf>
    <xf numFmtId="4" fontId="13" fillId="0" borderId="16" xfId="106" applyNumberFormat="1" applyFill="1" applyBorder="1" applyAlignment="1" applyProtection="1">
      <alignment horizontal="right" vertical="center"/>
      <protection/>
    </xf>
    <xf numFmtId="2" fontId="13" fillId="0" borderId="13" xfId="106" applyNumberFormat="1" applyFill="1" applyBorder="1">
      <alignment/>
      <protection/>
    </xf>
    <xf numFmtId="4" fontId="13" fillId="0" borderId="15" xfId="106" applyNumberFormat="1" applyFont="1" applyFill="1" applyBorder="1" applyAlignment="1" applyProtection="1">
      <alignment horizontal="center" vertical="center"/>
      <protection/>
    </xf>
    <xf numFmtId="4" fontId="13" fillId="0" borderId="15" xfId="106" applyNumberFormat="1" applyFont="1" applyFill="1" applyBorder="1" applyAlignment="1" applyProtection="1">
      <alignment horizontal="center" vertical="center"/>
      <protection/>
    </xf>
    <xf numFmtId="0" fontId="22" fillId="0" borderId="15" xfId="106" applyFont="1" applyFill="1" applyBorder="1" applyAlignment="1" applyProtection="1">
      <alignment horizontal="center" vertical="center" wrapText="1"/>
      <protection/>
    </xf>
    <xf numFmtId="4" fontId="13" fillId="0" borderId="0" xfId="106" applyNumberFormat="1" applyFill="1">
      <alignment/>
      <protection/>
    </xf>
    <xf numFmtId="4" fontId="13" fillId="0" borderId="16" xfId="106" applyNumberFormat="1" applyFill="1" applyBorder="1" applyAlignment="1" applyProtection="1">
      <alignment horizontal="center" vertical="center"/>
      <protection/>
    </xf>
    <xf numFmtId="0" fontId="13" fillId="0" borderId="20" xfId="106" applyFont="1" applyFill="1" applyBorder="1" applyAlignment="1" applyProtection="1">
      <alignment horizontal="left" vertical="center" wrapText="1"/>
      <protection/>
    </xf>
    <xf numFmtId="0" fontId="13" fillId="0" borderId="15" xfId="106" applyFont="1" applyFill="1" applyBorder="1" applyAlignment="1" applyProtection="1">
      <alignment horizontal="center" vertical="center" wrapText="1"/>
      <protection/>
    </xf>
    <xf numFmtId="4" fontId="13" fillId="0" borderId="16" xfId="106" applyNumberFormat="1" applyFill="1" applyBorder="1" applyAlignment="1" applyProtection="1">
      <alignment vertical="center"/>
      <protection/>
    </xf>
    <xf numFmtId="4" fontId="13" fillId="0" borderId="0" xfId="106" applyNumberFormat="1">
      <alignment/>
      <protection/>
    </xf>
    <xf numFmtId="0" fontId="13" fillId="0" borderId="17" xfId="106" applyFont="1" applyFill="1" applyBorder="1" applyAlignment="1" applyProtection="1">
      <alignment horizontal="left" vertical="center" wrapText="1"/>
      <protection/>
    </xf>
    <xf numFmtId="0" fontId="13" fillId="0" borderId="17" xfId="106" applyFont="1" applyFill="1" applyBorder="1" applyAlignment="1" applyProtection="1">
      <alignment horizontal="center" vertical="center" wrapText="1"/>
      <protection/>
    </xf>
    <xf numFmtId="0" fontId="13" fillId="0" borderId="16" xfId="106" applyFont="1" applyFill="1" applyBorder="1" applyAlignment="1" applyProtection="1">
      <alignment horizontal="center" vertical="center" wrapText="1"/>
      <protection/>
    </xf>
    <xf numFmtId="4" fontId="13" fillId="0" borderId="18" xfId="106" applyNumberFormat="1" applyFill="1" applyBorder="1" applyAlignment="1" applyProtection="1">
      <alignment vertical="center"/>
      <protection/>
    </xf>
    <xf numFmtId="0" fontId="13" fillId="0" borderId="15" xfId="106" applyFill="1" applyBorder="1" applyAlignment="1" applyProtection="1">
      <alignment horizontal="center"/>
      <protection/>
    </xf>
    <xf numFmtId="0" fontId="24" fillId="0" borderId="10" xfId="106" applyFont="1" applyFill="1" applyBorder="1" applyAlignment="1" applyProtection="1">
      <alignment horizontal="left" vertical="center"/>
      <protection/>
    </xf>
    <xf numFmtId="4" fontId="24" fillId="0" borderId="11" xfId="106" applyNumberFormat="1" applyFont="1" applyFill="1" applyBorder="1" applyAlignment="1" applyProtection="1">
      <alignment horizontal="center" vertical="center"/>
      <protection/>
    </xf>
    <xf numFmtId="4" fontId="24" fillId="0" borderId="12" xfId="106" applyNumberFormat="1" applyFont="1" applyFill="1" applyBorder="1" applyAlignment="1" applyProtection="1">
      <alignment horizontal="right" vertical="center"/>
      <protection/>
    </xf>
    <xf numFmtId="2" fontId="13" fillId="0" borderId="0" xfId="106" applyNumberFormat="1" applyFill="1" applyProtection="1">
      <alignment/>
      <protection/>
    </xf>
    <xf numFmtId="0" fontId="13" fillId="0" borderId="0" xfId="106" applyFill="1" applyBorder="1" applyAlignment="1" applyProtection="1">
      <alignment horizontal="left" vertical="center"/>
      <protection/>
    </xf>
    <xf numFmtId="9" fontId="13" fillId="0" borderId="0" xfId="106" applyNumberFormat="1" applyFont="1" applyFill="1" applyProtection="1">
      <alignment/>
      <protection/>
    </xf>
    <xf numFmtId="0" fontId="13" fillId="0" borderId="0" xfId="106" applyFill="1" applyAlignment="1" applyProtection="1">
      <alignment horizontal="center"/>
      <protection/>
    </xf>
    <xf numFmtId="0" fontId="13" fillId="0" borderId="0" xfId="106" applyFill="1" applyBorder="1" applyAlignment="1" applyProtection="1">
      <alignment horizontal="center"/>
      <protection/>
    </xf>
    <xf numFmtId="0" fontId="13" fillId="0" borderId="0" xfId="106" applyFont="1" applyFill="1" applyBorder="1" applyAlignment="1" applyProtection="1">
      <alignment horizontal="left" vertical="center" wrapText="1"/>
      <protection/>
    </xf>
    <xf numFmtId="0" fontId="13" fillId="0" borderId="0" xfId="106" applyFont="1" applyFill="1" applyBorder="1" applyAlignment="1" applyProtection="1">
      <alignment horizontal="center" vertical="center" wrapText="1"/>
      <protection/>
    </xf>
    <xf numFmtId="4" fontId="13" fillId="0" borderId="0" xfId="106" applyNumberFormat="1" applyFill="1" applyBorder="1" applyAlignment="1" applyProtection="1">
      <alignment horizontal="center" vertical="center"/>
      <protection/>
    </xf>
    <xf numFmtId="2" fontId="13" fillId="0" borderId="0" xfId="106" applyNumberFormat="1" applyBorder="1">
      <alignment/>
      <protection/>
    </xf>
    <xf numFmtId="0" fontId="13" fillId="0" borderId="0" xfId="106" applyFill="1" applyBorder="1" applyAlignment="1" applyProtection="1">
      <alignment horizontal="center" vertical="center"/>
      <protection/>
    </xf>
    <xf numFmtId="2" fontId="13" fillId="0" borderId="0" xfId="106" applyNumberFormat="1" applyFill="1" applyBorder="1">
      <alignment/>
      <protection/>
    </xf>
    <xf numFmtId="0" fontId="13" fillId="0" borderId="0" xfId="106" applyFill="1" applyBorder="1" applyAlignment="1" applyProtection="1">
      <alignment horizontal="center" vertical="center" wrapText="1"/>
      <protection/>
    </xf>
    <xf numFmtId="0" fontId="13" fillId="0" borderId="0" xfId="106" applyFill="1" applyBorder="1" applyProtection="1">
      <alignment/>
      <protection/>
    </xf>
    <xf numFmtId="0" fontId="13" fillId="0" borderId="0" xfId="107" applyFill="1" applyProtection="1">
      <alignment/>
      <protection/>
    </xf>
    <xf numFmtId="2" fontId="13" fillId="0" borderId="0" xfId="107" applyNumberFormat="1">
      <alignment/>
      <protection/>
    </xf>
    <xf numFmtId="0" fontId="13" fillId="0" borderId="0" xfId="107">
      <alignment/>
      <protection/>
    </xf>
    <xf numFmtId="0" fontId="13" fillId="0" borderId="0" xfId="107" applyFill="1">
      <alignment/>
      <protection/>
    </xf>
    <xf numFmtId="0" fontId="25" fillId="0" borderId="0" xfId="107" applyFont="1" applyFill="1" applyBorder="1" applyAlignment="1" applyProtection="1">
      <alignment horizontal="center" vertical="center"/>
      <protection/>
    </xf>
    <xf numFmtId="0" fontId="21" fillId="11" borderId="10" xfId="107" applyFont="1" applyFill="1" applyBorder="1" applyAlignment="1" applyProtection="1">
      <alignment horizontal="center" vertical="center"/>
      <protection/>
    </xf>
    <xf numFmtId="0" fontId="21" fillId="11" borderId="10" xfId="107" applyFont="1" applyFill="1" applyBorder="1" applyAlignment="1" applyProtection="1">
      <alignment horizontal="center" vertical="center" wrapText="1"/>
      <protection/>
    </xf>
    <xf numFmtId="0" fontId="21" fillId="11" borderId="11" xfId="107" applyFont="1" applyFill="1" applyBorder="1" applyAlignment="1" applyProtection="1">
      <alignment horizontal="center" vertical="center"/>
      <protection/>
    </xf>
    <xf numFmtId="0" fontId="21" fillId="11" borderId="11" xfId="107" applyFont="1" applyFill="1" applyBorder="1" applyAlignment="1" applyProtection="1">
      <alignment horizontal="center" vertical="center" wrapText="1"/>
      <protection/>
    </xf>
    <xf numFmtId="0" fontId="21" fillId="11" borderId="12" xfId="107" applyFont="1" applyFill="1" applyBorder="1" applyAlignment="1" applyProtection="1">
      <alignment horizontal="center" vertical="center" wrapText="1"/>
      <protection/>
    </xf>
    <xf numFmtId="2" fontId="13" fillId="0" borderId="13" xfId="107" applyNumberFormat="1" applyBorder="1">
      <alignment/>
      <protection/>
    </xf>
    <xf numFmtId="0" fontId="13" fillId="0" borderId="0" xfId="107" applyFill="1" applyBorder="1">
      <alignment/>
      <protection/>
    </xf>
    <xf numFmtId="0" fontId="13" fillId="0" borderId="14" xfId="107" applyFill="1" applyBorder="1" applyAlignment="1" applyProtection="1">
      <alignment horizontal="center" vertical="center"/>
      <protection/>
    </xf>
    <xf numFmtId="0" fontId="13" fillId="0" borderId="15" xfId="107" applyFont="1" applyFill="1" applyBorder="1" applyAlignment="1" applyProtection="1">
      <alignment horizontal="left" vertical="center" wrapText="1"/>
      <protection/>
    </xf>
    <xf numFmtId="0" fontId="22" fillId="0" borderId="15" xfId="107" applyFont="1" applyFill="1" applyBorder="1" applyAlignment="1" applyProtection="1">
      <alignment horizontal="left" vertical="center" wrapText="1"/>
      <protection/>
    </xf>
    <xf numFmtId="0" fontId="13" fillId="0" borderId="15" xfId="107" applyFill="1" applyBorder="1" applyAlignment="1" applyProtection="1">
      <alignment horizontal="center" vertical="center" wrapText="1"/>
      <protection/>
    </xf>
    <xf numFmtId="4" fontId="13" fillId="0" borderId="15" xfId="107" applyNumberFormat="1" applyFill="1" applyBorder="1" applyAlignment="1" applyProtection="1">
      <alignment horizontal="center" vertical="center"/>
      <protection/>
    </xf>
    <xf numFmtId="4" fontId="13" fillId="0" borderId="16" xfId="107" applyNumberFormat="1" applyFill="1" applyBorder="1" applyAlignment="1" applyProtection="1">
      <alignment horizontal="right" vertical="center"/>
      <protection/>
    </xf>
    <xf numFmtId="2" fontId="13" fillId="0" borderId="13" xfId="107" applyNumberFormat="1" applyFill="1" applyBorder="1">
      <alignment/>
      <protection/>
    </xf>
    <xf numFmtId="4" fontId="13" fillId="0" borderId="15" xfId="107" applyNumberFormat="1" applyFont="1" applyFill="1" applyBorder="1" applyAlignment="1" applyProtection="1">
      <alignment horizontal="center" vertical="center"/>
      <protection/>
    </xf>
    <xf numFmtId="4" fontId="13" fillId="0" borderId="15" xfId="107" applyNumberFormat="1" applyFont="1" applyFill="1" applyBorder="1" applyAlignment="1" applyProtection="1">
      <alignment horizontal="center" vertical="center"/>
      <protection/>
    </xf>
    <xf numFmtId="0" fontId="22" fillId="0" borderId="15" xfId="107" applyFont="1" applyFill="1" applyBorder="1" applyAlignment="1" applyProtection="1">
      <alignment horizontal="center" vertical="center" wrapText="1"/>
      <protection/>
    </xf>
    <xf numFmtId="4" fontId="13" fillId="0" borderId="0" xfId="107" applyNumberFormat="1" applyFill="1" applyBorder="1">
      <alignment/>
      <protection/>
    </xf>
    <xf numFmtId="0" fontId="13" fillId="0" borderId="0" xfId="107" applyBorder="1">
      <alignment/>
      <protection/>
    </xf>
    <xf numFmtId="4" fontId="13" fillId="0" borderId="16" xfId="107" applyNumberFormat="1" applyFill="1" applyBorder="1" applyAlignment="1" applyProtection="1">
      <alignment vertical="center"/>
      <protection/>
    </xf>
    <xf numFmtId="4" fontId="13" fillId="0" borderId="16" xfId="107" applyNumberFormat="1" applyFill="1" applyBorder="1" applyAlignment="1" applyProtection="1">
      <alignment horizontal="center" vertical="center"/>
      <protection/>
    </xf>
    <xf numFmtId="0" fontId="13" fillId="0" borderId="15" xfId="107" applyFont="1" applyFill="1" applyBorder="1" applyProtection="1">
      <alignment/>
      <protection/>
    </xf>
    <xf numFmtId="0" fontId="13" fillId="0" borderId="15" xfId="107" applyFont="1" applyFill="1" applyBorder="1" applyAlignment="1" applyProtection="1">
      <alignment horizontal="center" vertical="center" wrapText="1"/>
      <protection/>
    </xf>
    <xf numFmtId="0" fontId="13" fillId="0" borderId="17" xfId="107" applyFont="1" applyFill="1" applyBorder="1" applyAlignment="1" applyProtection="1">
      <alignment horizontal="left" vertical="center" wrapText="1"/>
      <protection/>
    </xf>
    <xf numFmtId="0" fontId="13" fillId="0" borderId="17" xfId="107" applyFont="1" applyFill="1" applyBorder="1" applyAlignment="1" applyProtection="1">
      <alignment horizontal="center" vertical="center" wrapText="1"/>
      <protection/>
    </xf>
    <xf numFmtId="0" fontId="13" fillId="0" borderId="16" xfId="107" applyFont="1" applyFill="1" applyBorder="1" applyAlignment="1" applyProtection="1">
      <alignment horizontal="center" vertical="center" wrapText="1"/>
      <protection/>
    </xf>
    <xf numFmtId="4" fontId="13" fillId="0" borderId="18" xfId="107" applyNumberFormat="1" applyFill="1" applyBorder="1" applyAlignment="1" applyProtection="1">
      <alignment vertical="center"/>
      <protection/>
    </xf>
    <xf numFmtId="0" fontId="24" fillId="0" borderId="10" xfId="107" applyFont="1" applyFill="1" applyBorder="1" applyAlignment="1" applyProtection="1">
      <alignment horizontal="left" vertical="center"/>
      <protection/>
    </xf>
    <xf numFmtId="4" fontId="24" fillId="0" borderId="11" xfId="107" applyNumberFormat="1" applyFont="1" applyFill="1" applyBorder="1" applyAlignment="1" applyProtection="1">
      <alignment horizontal="center" vertical="center"/>
      <protection/>
    </xf>
    <xf numFmtId="4" fontId="24" fillId="0" borderId="12" xfId="107" applyNumberFormat="1" applyFont="1" applyFill="1" applyBorder="1" applyAlignment="1" applyProtection="1">
      <alignment horizontal="right" vertical="center"/>
      <protection/>
    </xf>
    <xf numFmtId="2" fontId="13" fillId="0" borderId="0" xfId="107" applyNumberFormat="1" applyFill="1" applyProtection="1">
      <alignment/>
      <protection/>
    </xf>
    <xf numFmtId="0" fontId="13" fillId="0" borderId="0" xfId="107" applyFill="1" applyBorder="1" applyAlignment="1" applyProtection="1">
      <alignment horizontal="left" vertical="center"/>
      <protection/>
    </xf>
    <xf numFmtId="9" fontId="13" fillId="0" borderId="0" xfId="107" applyNumberFormat="1" applyFont="1" applyFill="1" applyProtection="1">
      <alignment/>
      <protection/>
    </xf>
    <xf numFmtId="0" fontId="13" fillId="0" borderId="0" xfId="107" applyFill="1" applyAlignment="1" applyProtection="1">
      <alignment horizontal="center"/>
      <protection/>
    </xf>
    <xf numFmtId="0" fontId="13" fillId="0" borderId="0" xfId="107" applyFill="1" applyBorder="1" applyAlignment="1" applyProtection="1">
      <alignment horizontal="center"/>
      <protection/>
    </xf>
    <xf numFmtId="0" fontId="13" fillId="0" borderId="0" xfId="107" applyFont="1" applyFill="1" applyBorder="1" applyAlignment="1" applyProtection="1">
      <alignment horizontal="left" vertical="center" wrapText="1"/>
      <protection/>
    </xf>
    <xf numFmtId="0" fontId="13" fillId="0" borderId="0" xfId="107" applyFont="1" applyFill="1" applyBorder="1" applyAlignment="1" applyProtection="1">
      <alignment horizontal="center" vertical="center" wrapText="1"/>
      <protection/>
    </xf>
    <xf numFmtId="4" fontId="13" fillId="0" borderId="0" xfId="107" applyNumberFormat="1" applyFill="1" applyBorder="1" applyAlignment="1" applyProtection="1">
      <alignment horizontal="center" vertical="center"/>
      <protection/>
    </xf>
    <xf numFmtId="2" fontId="13" fillId="0" borderId="0" xfId="107" applyNumberFormat="1" applyBorder="1">
      <alignment/>
      <protection/>
    </xf>
    <xf numFmtId="0" fontId="13" fillId="0" borderId="0" xfId="107" applyFill="1" applyBorder="1" applyAlignment="1" applyProtection="1">
      <alignment horizontal="center" vertical="center"/>
      <protection/>
    </xf>
    <xf numFmtId="0" fontId="13" fillId="0" borderId="0" xfId="107" applyFill="1" applyBorder="1" applyProtection="1">
      <alignment/>
      <protection/>
    </xf>
    <xf numFmtId="2" fontId="13" fillId="0" borderId="0" xfId="107" applyNumberFormat="1" applyFill="1" applyBorder="1">
      <alignment/>
      <protection/>
    </xf>
    <xf numFmtId="0" fontId="13" fillId="0" borderId="0" xfId="107" applyFill="1" applyBorder="1" applyAlignment="1" applyProtection="1">
      <alignment horizontal="center" vertical="center" wrapText="1"/>
      <protection/>
    </xf>
    <xf numFmtId="0" fontId="13" fillId="0" borderId="0" xfId="108" applyFill="1" applyProtection="1">
      <alignment/>
      <protection/>
    </xf>
    <xf numFmtId="0" fontId="13" fillId="0" borderId="0" xfId="108">
      <alignment/>
      <protection/>
    </xf>
    <xf numFmtId="0" fontId="13" fillId="0" borderId="0" xfId="108" applyNumberFormat="1">
      <alignment/>
      <protection/>
    </xf>
    <xf numFmtId="0" fontId="13" fillId="0" borderId="0" xfId="108" applyFill="1">
      <alignment/>
      <protection/>
    </xf>
    <xf numFmtId="0" fontId="21" fillId="11" borderId="10" xfId="108" applyFont="1" applyFill="1" applyBorder="1" applyAlignment="1" applyProtection="1">
      <alignment horizontal="center" vertical="center"/>
      <protection/>
    </xf>
    <xf numFmtId="0" fontId="21" fillId="11" borderId="10" xfId="108" applyFont="1" applyFill="1" applyBorder="1" applyAlignment="1" applyProtection="1">
      <alignment horizontal="center" vertical="center" wrapText="1"/>
      <protection/>
    </xf>
    <xf numFmtId="0" fontId="21" fillId="11" borderId="11" xfId="108" applyFont="1" applyFill="1" applyBorder="1" applyAlignment="1" applyProtection="1">
      <alignment horizontal="center" vertical="center"/>
      <protection/>
    </xf>
    <xf numFmtId="0" fontId="21" fillId="11" borderId="11" xfId="108" applyFont="1" applyFill="1" applyBorder="1" applyAlignment="1" applyProtection="1">
      <alignment horizontal="center" vertical="center" wrapText="1"/>
      <protection/>
    </xf>
    <xf numFmtId="0" fontId="21" fillId="11" borderId="12" xfId="108" applyFont="1" applyFill="1" applyBorder="1" applyAlignment="1" applyProtection="1">
      <alignment horizontal="center" vertical="center" wrapText="1"/>
      <protection/>
    </xf>
    <xf numFmtId="0" fontId="13" fillId="0" borderId="13" xfId="108" applyNumberFormat="1" applyBorder="1">
      <alignment/>
      <protection/>
    </xf>
    <xf numFmtId="0" fontId="13" fillId="0" borderId="0" xfId="108" applyFill="1" applyBorder="1">
      <alignment/>
      <protection/>
    </xf>
    <xf numFmtId="0" fontId="13" fillId="0" borderId="14" xfId="108" applyFill="1" applyBorder="1" applyAlignment="1" applyProtection="1">
      <alignment horizontal="center" vertical="center"/>
      <protection/>
    </xf>
    <xf numFmtId="0" fontId="13" fillId="0" borderId="15" xfId="108" applyFont="1" applyFill="1" applyBorder="1" applyAlignment="1" applyProtection="1">
      <alignment horizontal="left" vertical="center" wrapText="1"/>
      <protection/>
    </xf>
    <xf numFmtId="0" fontId="13" fillId="0" borderId="15" xfId="108" applyFill="1" applyBorder="1" applyAlignment="1" applyProtection="1">
      <alignment horizontal="center" vertical="center" wrapText="1"/>
      <protection/>
    </xf>
    <xf numFmtId="4" fontId="13" fillId="0" borderId="15" xfId="108" applyNumberFormat="1" applyFill="1" applyBorder="1" applyAlignment="1" applyProtection="1">
      <alignment horizontal="center" vertical="center"/>
      <protection/>
    </xf>
    <xf numFmtId="4" fontId="13" fillId="0" borderId="16" xfId="108" applyNumberFormat="1" applyFill="1" applyBorder="1" applyAlignment="1" applyProtection="1">
      <alignment horizontal="right" vertical="center"/>
      <protection/>
    </xf>
    <xf numFmtId="2" fontId="13" fillId="0" borderId="13" xfId="108" applyNumberFormat="1" applyFill="1" applyBorder="1">
      <alignment/>
      <protection/>
    </xf>
    <xf numFmtId="4" fontId="13" fillId="0" borderId="15" xfId="108" applyNumberFormat="1" applyFont="1" applyFill="1" applyBorder="1" applyAlignment="1" applyProtection="1">
      <alignment horizontal="center" vertical="center"/>
      <protection/>
    </xf>
    <xf numFmtId="4" fontId="13" fillId="0" borderId="15" xfId="108" applyNumberFormat="1" applyFont="1" applyFill="1" applyBorder="1" applyAlignment="1" applyProtection="1">
      <alignment horizontal="center" vertical="center"/>
      <protection/>
    </xf>
    <xf numFmtId="2" fontId="13" fillId="0" borderId="0" xfId="108" applyNumberFormat="1" applyFill="1" applyBorder="1">
      <alignment/>
      <protection/>
    </xf>
    <xf numFmtId="0" fontId="13" fillId="0" borderId="0" xfId="108" applyBorder="1">
      <alignment/>
      <protection/>
    </xf>
    <xf numFmtId="0" fontId="13" fillId="0" borderId="46" xfId="108" applyFont="1" applyFill="1" applyBorder="1" applyAlignment="1" applyProtection="1">
      <alignment horizontal="left" vertical="center" wrapText="1"/>
      <protection/>
    </xf>
    <xf numFmtId="0" fontId="13" fillId="0" borderId="46" xfId="108" applyFill="1" applyBorder="1" applyAlignment="1" applyProtection="1">
      <alignment horizontal="center" vertical="center" wrapText="1"/>
      <protection/>
    </xf>
    <xf numFmtId="4" fontId="13" fillId="0" borderId="27" xfId="108" applyNumberFormat="1" applyFill="1" applyBorder="1" applyAlignment="1" applyProtection="1">
      <alignment horizontal="center" vertical="center"/>
      <protection/>
    </xf>
    <xf numFmtId="4" fontId="13" fillId="0" borderId="45" xfId="108" applyNumberFormat="1" applyFill="1" applyBorder="1" applyAlignment="1" applyProtection="1">
      <alignment horizontal="center" vertical="center"/>
      <protection/>
    </xf>
    <xf numFmtId="0" fontId="13" fillId="0" borderId="20" xfId="108" applyFont="1" applyFill="1" applyBorder="1" applyAlignment="1" applyProtection="1">
      <alignment vertical="center" wrapText="1"/>
      <protection/>
    </xf>
    <xf numFmtId="0" fontId="13" fillId="0" borderId="15" xfId="108" applyFont="1" applyFill="1" applyBorder="1" applyAlignment="1" applyProtection="1">
      <alignment vertical="center" wrapText="1"/>
      <protection/>
    </xf>
    <xf numFmtId="0" fontId="13" fillId="0" borderId="15" xfId="108" applyFont="1" applyFill="1" applyBorder="1" applyAlignment="1" applyProtection="1">
      <alignment horizontal="center" vertical="center" wrapText="1"/>
      <protection/>
    </xf>
    <xf numFmtId="4" fontId="13" fillId="0" borderId="16" xfId="108" applyNumberFormat="1" applyFill="1" applyBorder="1" applyAlignment="1" applyProtection="1">
      <alignment vertical="center"/>
      <protection/>
    </xf>
    <xf numFmtId="0" fontId="13" fillId="0" borderId="17" xfId="108" applyFont="1" applyFill="1" applyBorder="1" applyAlignment="1" applyProtection="1">
      <alignment vertical="center" wrapText="1"/>
      <protection/>
    </xf>
    <xf numFmtId="0" fontId="13" fillId="0" borderId="17" xfId="108" applyFont="1" applyFill="1" applyBorder="1" applyAlignment="1" applyProtection="1">
      <alignment horizontal="center" vertical="center" wrapText="1"/>
      <protection/>
    </xf>
    <xf numFmtId="0" fontId="13" fillId="0" borderId="16" xfId="108" applyFont="1" applyFill="1" applyBorder="1" applyAlignment="1" applyProtection="1">
      <alignment horizontal="center" vertical="center" wrapText="1"/>
      <protection/>
    </xf>
    <xf numFmtId="0" fontId="13" fillId="0" borderId="20" xfId="108" applyFont="1" applyFill="1" applyBorder="1" applyAlignment="1" applyProtection="1">
      <alignment horizontal="center" vertical="center" wrapText="1"/>
      <protection/>
    </xf>
    <xf numFmtId="4" fontId="13" fillId="0" borderId="18" xfId="108" applyNumberFormat="1" applyFill="1" applyBorder="1" applyAlignment="1" applyProtection="1">
      <alignment vertical="center"/>
      <protection/>
    </xf>
    <xf numFmtId="0" fontId="24" fillId="0" borderId="10" xfId="108" applyFont="1" applyFill="1" applyBorder="1" applyAlignment="1" applyProtection="1">
      <alignment horizontal="left" vertical="center"/>
      <protection/>
    </xf>
    <xf numFmtId="4" fontId="24" fillId="0" borderId="11" xfId="108" applyNumberFormat="1" applyFont="1" applyFill="1" applyBorder="1" applyAlignment="1" applyProtection="1">
      <alignment horizontal="center" vertical="center"/>
      <protection/>
    </xf>
    <xf numFmtId="4" fontId="24" fillId="0" borderId="12" xfId="108" applyNumberFormat="1" applyFont="1" applyFill="1" applyBorder="1" applyAlignment="1" applyProtection="1">
      <alignment horizontal="right" vertical="center"/>
      <protection/>
    </xf>
    <xf numFmtId="2" fontId="13" fillId="0" borderId="13" xfId="108" applyNumberFormat="1" applyBorder="1">
      <alignment/>
      <protection/>
    </xf>
    <xf numFmtId="2" fontId="13" fillId="0" borderId="0" xfId="108" applyNumberFormat="1" applyFill="1" applyProtection="1">
      <alignment/>
      <protection/>
    </xf>
    <xf numFmtId="4" fontId="13" fillId="0" borderId="0" xfId="108" applyNumberFormat="1" applyFill="1" applyProtection="1">
      <alignment/>
      <protection/>
    </xf>
    <xf numFmtId="0" fontId="13" fillId="0" borderId="0" xfId="73" applyFill="1" applyProtection="1">
      <alignment/>
      <protection/>
    </xf>
    <xf numFmtId="2" fontId="13" fillId="0" borderId="0" xfId="73" applyNumberFormat="1">
      <alignment/>
      <protection/>
    </xf>
    <xf numFmtId="0" fontId="13" fillId="0" borderId="0" xfId="73">
      <alignment/>
      <protection/>
    </xf>
    <xf numFmtId="0" fontId="13" fillId="0" borderId="0" xfId="73" applyFill="1">
      <alignment/>
      <protection/>
    </xf>
    <xf numFmtId="0" fontId="25" fillId="0" borderId="0" xfId="73" applyFont="1" applyFill="1" applyBorder="1" applyAlignment="1" applyProtection="1">
      <alignment horizontal="center" vertical="center"/>
      <protection/>
    </xf>
    <xf numFmtId="0" fontId="21" fillId="11" borderId="10" xfId="73" applyFont="1" applyFill="1" applyBorder="1" applyAlignment="1" applyProtection="1">
      <alignment horizontal="center" vertical="center"/>
      <protection/>
    </xf>
    <xf numFmtId="0" fontId="21" fillId="11" borderId="10" xfId="73" applyFont="1" applyFill="1" applyBorder="1" applyAlignment="1" applyProtection="1">
      <alignment horizontal="center" vertical="center" wrapText="1"/>
      <protection/>
    </xf>
    <xf numFmtId="0" fontId="21" fillId="11" borderId="11" xfId="73" applyFont="1" applyFill="1" applyBorder="1" applyAlignment="1" applyProtection="1">
      <alignment horizontal="center" vertical="center"/>
      <protection/>
    </xf>
    <xf numFmtId="0" fontId="21" fillId="11" borderId="11" xfId="73" applyFont="1" applyFill="1" applyBorder="1" applyAlignment="1" applyProtection="1">
      <alignment horizontal="center" vertical="center" wrapText="1"/>
      <protection/>
    </xf>
    <xf numFmtId="0" fontId="21" fillId="11" borderId="12" xfId="73" applyFont="1" applyFill="1" applyBorder="1" applyAlignment="1" applyProtection="1">
      <alignment horizontal="center" vertical="center" wrapText="1"/>
      <protection/>
    </xf>
    <xf numFmtId="2" fontId="13" fillId="0" borderId="13" xfId="73" applyNumberFormat="1" applyBorder="1">
      <alignment/>
      <protection/>
    </xf>
    <xf numFmtId="0" fontId="13" fillId="0" borderId="0" xfId="73" applyFill="1" applyBorder="1">
      <alignment/>
      <protection/>
    </xf>
    <xf numFmtId="0" fontId="13" fillId="0" borderId="14" xfId="73" applyFill="1" applyBorder="1" applyAlignment="1" applyProtection="1">
      <alignment horizontal="center" vertical="center"/>
      <protection/>
    </xf>
    <xf numFmtId="0" fontId="13" fillId="0" borderId="15" xfId="73" applyFont="1" applyFill="1" applyBorder="1" applyAlignment="1" applyProtection="1">
      <alignment horizontal="left" vertical="center" wrapText="1"/>
      <protection/>
    </xf>
    <xf numFmtId="0" fontId="22" fillId="0" borderId="15" xfId="73" applyFont="1" applyFill="1" applyBorder="1" applyAlignment="1" applyProtection="1">
      <alignment horizontal="left" vertical="center" wrapText="1"/>
      <protection/>
    </xf>
    <xf numFmtId="0" fontId="13" fillId="0" borderId="15" xfId="73" applyFill="1" applyBorder="1" applyAlignment="1" applyProtection="1">
      <alignment horizontal="center" vertical="center" wrapText="1"/>
      <protection/>
    </xf>
    <xf numFmtId="4" fontId="13" fillId="0" borderId="15" xfId="73" applyNumberFormat="1" applyFill="1" applyBorder="1" applyAlignment="1" applyProtection="1">
      <alignment horizontal="center" vertical="center"/>
      <protection/>
    </xf>
    <xf numFmtId="4" fontId="13" fillId="0" borderId="16" xfId="73" applyNumberFormat="1" applyFill="1" applyBorder="1" applyAlignment="1" applyProtection="1">
      <alignment horizontal="right" vertical="center"/>
      <protection/>
    </xf>
    <xf numFmtId="2" fontId="13" fillId="0" borderId="13" xfId="73" applyNumberFormat="1" applyFill="1" applyBorder="1">
      <alignment/>
      <protection/>
    </xf>
    <xf numFmtId="4" fontId="13" fillId="0" borderId="15" xfId="73" applyNumberFormat="1" applyFont="1" applyFill="1" applyBorder="1" applyAlignment="1" applyProtection="1">
      <alignment horizontal="center" vertical="center"/>
      <protection/>
    </xf>
    <xf numFmtId="4" fontId="13" fillId="0" borderId="15" xfId="73" applyNumberFormat="1" applyFont="1" applyFill="1" applyBorder="1" applyAlignment="1" applyProtection="1">
      <alignment horizontal="center" vertical="center"/>
      <protection/>
    </xf>
    <xf numFmtId="0" fontId="22" fillId="0" borderId="15" xfId="73" applyFont="1" applyFill="1" applyBorder="1" applyAlignment="1" applyProtection="1">
      <alignment horizontal="center" vertical="center" wrapText="1"/>
      <protection/>
    </xf>
    <xf numFmtId="4" fontId="13" fillId="0" borderId="0" xfId="73" applyNumberFormat="1" applyFill="1" applyBorder="1">
      <alignment/>
      <protection/>
    </xf>
    <xf numFmtId="0" fontId="13" fillId="0" borderId="0" xfId="73" applyBorder="1">
      <alignment/>
      <protection/>
    </xf>
    <xf numFmtId="0" fontId="13" fillId="0" borderId="15" xfId="73" applyFont="1" applyFill="1" applyBorder="1" applyAlignment="1" applyProtection="1">
      <alignment horizontal="center" vertical="center" wrapText="1"/>
      <protection/>
    </xf>
    <xf numFmtId="4" fontId="13" fillId="0" borderId="16" xfId="73" applyNumberFormat="1" applyFill="1" applyBorder="1" applyAlignment="1" applyProtection="1">
      <alignment horizontal="center" vertical="center"/>
      <protection/>
    </xf>
    <xf numFmtId="0" fontId="13" fillId="0" borderId="20" xfId="73" applyFont="1" applyFill="1" applyBorder="1" applyAlignment="1" applyProtection="1">
      <alignment horizontal="left" vertical="center" wrapText="1"/>
      <protection/>
    </xf>
    <xf numFmtId="0" fontId="13" fillId="0" borderId="17" xfId="73" applyFont="1" applyFill="1" applyBorder="1" applyAlignment="1" applyProtection="1">
      <alignment horizontal="left" vertical="center" wrapText="1"/>
      <protection/>
    </xf>
    <xf numFmtId="0" fontId="13" fillId="0" borderId="17" xfId="73" applyFont="1" applyFill="1" applyBorder="1" applyAlignment="1" applyProtection="1">
      <alignment horizontal="center" vertical="center" wrapText="1"/>
      <protection/>
    </xf>
    <xf numFmtId="0" fontId="13" fillId="0" borderId="16" xfId="73" applyFont="1" applyFill="1" applyBorder="1" applyAlignment="1" applyProtection="1">
      <alignment horizontal="center" vertical="center" wrapText="1"/>
      <protection/>
    </xf>
    <xf numFmtId="4" fontId="13" fillId="0" borderId="18" xfId="73" applyNumberFormat="1" applyFill="1" applyBorder="1" applyAlignment="1" applyProtection="1">
      <alignment horizontal="right" vertical="center"/>
      <protection/>
    </xf>
    <xf numFmtId="0" fontId="24" fillId="0" borderId="10" xfId="73" applyFont="1" applyFill="1" applyBorder="1" applyAlignment="1" applyProtection="1">
      <alignment horizontal="left" vertical="center"/>
      <protection/>
    </xf>
    <xf numFmtId="4" fontId="24" fillId="0" borderId="11" xfId="73" applyNumberFormat="1" applyFont="1" applyFill="1" applyBorder="1" applyAlignment="1" applyProtection="1">
      <alignment horizontal="center" vertical="center"/>
      <protection/>
    </xf>
    <xf numFmtId="4" fontId="24" fillId="0" borderId="12" xfId="73" applyNumberFormat="1" applyFont="1" applyFill="1" applyBorder="1" applyAlignment="1" applyProtection="1">
      <alignment horizontal="right" vertical="center"/>
      <protection/>
    </xf>
    <xf numFmtId="2" fontId="13" fillId="0" borderId="0" xfId="73" applyNumberFormat="1" applyFill="1" applyProtection="1">
      <alignment/>
      <protection/>
    </xf>
    <xf numFmtId="0" fontId="13" fillId="0" borderId="0" xfId="73" applyFill="1" applyBorder="1" applyAlignment="1" applyProtection="1">
      <alignment horizontal="left" vertical="center"/>
      <protection/>
    </xf>
    <xf numFmtId="9" fontId="13" fillId="0" borderId="0" xfId="73" applyNumberFormat="1" applyFont="1" applyFill="1" applyProtection="1">
      <alignment/>
      <protection/>
    </xf>
    <xf numFmtId="0" fontId="13" fillId="0" borderId="0" xfId="73" applyFill="1" applyAlignment="1" applyProtection="1">
      <alignment horizontal="center"/>
      <protection/>
    </xf>
    <xf numFmtId="0" fontId="13" fillId="0" borderId="0" xfId="73" applyFill="1" applyBorder="1" applyAlignment="1" applyProtection="1">
      <alignment horizontal="center"/>
      <protection/>
    </xf>
    <xf numFmtId="0" fontId="13" fillId="0" borderId="0" xfId="73" applyFont="1" applyFill="1" applyBorder="1" applyAlignment="1" applyProtection="1">
      <alignment horizontal="left" vertical="center" wrapText="1"/>
      <protection/>
    </xf>
    <xf numFmtId="0" fontId="13" fillId="0" borderId="0" xfId="73" applyFont="1" applyFill="1" applyBorder="1" applyAlignment="1" applyProtection="1">
      <alignment horizontal="center" vertical="center" wrapText="1"/>
      <protection/>
    </xf>
    <xf numFmtId="4" fontId="13" fillId="0" borderId="0" xfId="73" applyNumberFormat="1" applyFill="1" applyBorder="1" applyAlignment="1" applyProtection="1">
      <alignment horizontal="center" vertical="center"/>
      <protection/>
    </xf>
    <xf numFmtId="2" fontId="13" fillId="0" borderId="0" xfId="73" applyNumberFormat="1" applyBorder="1">
      <alignment/>
      <protection/>
    </xf>
    <xf numFmtId="0" fontId="13" fillId="0" borderId="0" xfId="73" applyFill="1" applyBorder="1" applyAlignment="1" applyProtection="1">
      <alignment horizontal="center" vertical="center"/>
      <protection/>
    </xf>
    <xf numFmtId="2" fontId="13" fillId="0" borderId="0" xfId="73" applyNumberFormat="1" applyFill="1" applyBorder="1">
      <alignment/>
      <protection/>
    </xf>
    <xf numFmtId="0" fontId="13" fillId="0" borderId="0" xfId="73" applyFill="1" applyBorder="1" applyAlignment="1" applyProtection="1">
      <alignment horizontal="center" vertical="center" wrapText="1"/>
      <protection/>
    </xf>
    <xf numFmtId="0" fontId="13" fillId="0" borderId="0" xfId="73" applyFill="1" applyBorder="1" applyProtection="1">
      <alignment/>
      <protection/>
    </xf>
    <xf numFmtId="0" fontId="13" fillId="0" borderId="0" xfId="109" applyFill="1" applyProtection="1">
      <alignment/>
      <protection/>
    </xf>
    <xf numFmtId="2" fontId="13" fillId="0" borderId="0" xfId="109" applyNumberFormat="1">
      <alignment/>
      <protection/>
    </xf>
    <xf numFmtId="0" fontId="13" fillId="0" borderId="0" xfId="109">
      <alignment/>
      <protection/>
    </xf>
    <xf numFmtId="0" fontId="13" fillId="0" borderId="0" xfId="109" applyFill="1">
      <alignment/>
      <protection/>
    </xf>
    <xf numFmtId="0" fontId="25" fillId="0" borderId="0" xfId="109" applyFont="1" applyFill="1" applyBorder="1" applyAlignment="1" applyProtection="1">
      <alignment horizontal="center" vertical="center"/>
      <protection/>
    </xf>
    <xf numFmtId="0" fontId="21" fillId="11" borderId="10" xfId="109" applyFont="1" applyFill="1" applyBorder="1" applyAlignment="1" applyProtection="1">
      <alignment horizontal="center" vertical="center"/>
      <protection/>
    </xf>
    <xf numFmtId="0" fontId="21" fillId="11" borderId="10" xfId="109" applyFont="1" applyFill="1" applyBorder="1" applyAlignment="1" applyProtection="1">
      <alignment horizontal="center" vertical="center" wrapText="1"/>
      <protection/>
    </xf>
    <xf numFmtId="0" fontId="21" fillId="11" borderId="11" xfId="109" applyFont="1" applyFill="1" applyBorder="1" applyAlignment="1" applyProtection="1">
      <alignment horizontal="center" vertical="center"/>
      <protection/>
    </xf>
    <xf numFmtId="0" fontId="21" fillId="11" borderId="11" xfId="109" applyFont="1" applyFill="1" applyBorder="1" applyAlignment="1" applyProtection="1">
      <alignment horizontal="center" vertical="center" wrapText="1"/>
      <protection/>
    </xf>
    <xf numFmtId="0" fontId="21" fillId="11" borderId="12" xfId="109" applyFont="1" applyFill="1" applyBorder="1" applyAlignment="1" applyProtection="1">
      <alignment horizontal="center" vertical="center" wrapText="1"/>
      <protection/>
    </xf>
    <xf numFmtId="2" fontId="13" fillId="0" borderId="13" xfId="109" applyNumberFormat="1" applyBorder="1">
      <alignment/>
      <protection/>
    </xf>
    <xf numFmtId="0" fontId="13" fillId="0" borderId="0" xfId="109" applyFill="1" applyBorder="1">
      <alignment/>
      <protection/>
    </xf>
    <xf numFmtId="0" fontId="13" fillId="0" borderId="14" xfId="109" applyFill="1" applyBorder="1" applyAlignment="1" applyProtection="1">
      <alignment horizontal="center" vertical="center"/>
      <protection/>
    </xf>
    <xf numFmtId="0" fontId="13" fillId="0" borderId="15" xfId="109" applyFont="1" applyFill="1" applyBorder="1" applyAlignment="1" applyProtection="1">
      <alignment horizontal="left" vertical="center" wrapText="1"/>
      <protection/>
    </xf>
    <xf numFmtId="0" fontId="22" fillId="0" borderId="15" xfId="109" applyFont="1" applyFill="1" applyBorder="1" applyAlignment="1" applyProtection="1">
      <alignment horizontal="left" vertical="center" wrapText="1"/>
      <protection/>
    </xf>
    <xf numFmtId="0" fontId="13" fillId="0" borderId="15" xfId="109" applyFill="1" applyBorder="1" applyAlignment="1" applyProtection="1">
      <alignment horizontal="center" vertical="center" wrapText="1"/>
      <protection/>
    </xf>
    <xf numFmtId="4" fontId="13" fillId="0" borderId="15" xfId="109" applyNumberFormat="1" applyFill="1" applyBorder="1" applyAlignment="1" applyProtection="1">
      <alignment horizontal="center" vertical="center"/>
      <protection/>
    </xf>
    <xf numFmtId="4" fontId="13" fillId="0" borderId="16" xfId="109" applyNumberFormat="1" applyFill="1" applyBorder="1" applyAlignment="1" applyProtection="1">
      <alignment horizontal="right" vertical="center"/>
      <protection/>
    </xf>
    <xf numFmtId="2" fontId="13" fillId="0" borderId="13" xfId="109" applyNumberFormat="1" applyFill="1" applyBorder="1">
      <alignment/>
      <protection/>
    </xf>
    <xf numFmtId="4" fontId="13" fillId="0" borderId="15" xfId="109" applyNumberFormat="1" applyFont="1" applyFill="1" applyBorder="1" applyAlignment="1" applyProtection="1">
      <alignment horizontal="center" vertical="center"/>
      <protection/>
    </xf>
    <xf numFmtId="4" fontId="13" fillId="0" borderId="15" xfId="109" applyNumberFormat="1" applyFont="1" applyFill="1" applyBorder="1" applyAlignment="1" applyProtection="1">
      <alignment horizontal="center" vertical="center"/>
      <protection/>
    </xf>
    <xf numFmtId="0" fontId="22" fillId="0" borderId="15" xfId="109" applyFont="1" applyFill="1" applyBorder="1" applyAlignment="1" applyProtection="1">
      <alignment horizontal="center" vertical="center" wrapText="1"/>
      <protection/>
    </xf>
    <xf numFmtId="4" fontId="13" fillId="0" borderId="0" xfId="109" applyNumberFormat="1" applyFill="1" applyBorder="1">
      <alignment/>
      <protection/>
    </xf>
    <xf numFmtId="0" fontId="13" fillId="0" borderId="0" xfId="109" applyBorder="1">
      <alignment/>
      <protection/>
    </xf>
    <xf numFmtId="4" fontId="13" fillId="0" borderId="16" xfId="109" applyNumberFormat="1" applyFill="1" applyBorder="1" applyAlignment="1" applyProtection="1">
      <alignment horizontal="center" vertical="center"/>
      <protection/>
    </xf>
    <xf numFmtId="0" fontId="13" fillId="0" borderId="20" xfId="109" applyFont="1" applyFill="1" applyBorder="1" applyAlignment="1" applyProtection="1">
      <alignment horizontal="left" vertical="center" wrapText="1"/>
      <protection/>
    </xf>
    <xf numFmtId="0" fontId="13" fillId="0" borderId="15" xfId="109" applyFont="1" applyFill="1" applyBorder="1" applyAlignment="1" applyProtection="1">
      <alignment horizontal="center" vertical="center" wrapText="1"/>
      <protection/>
    </xf>
    <xf numFmtId="4" fontId="13" fillId="0" borderId="0" xfId="109" applyNumberFormat="1" applyBorder="1">
      <alignment/>
      <protection/>
    </xf>
    <xf numFmtId="0" fontId="13" fillId="0" borderId="17" xfId="109" applyFont="1" applyFill="1" applyBorder="1" applyAlignment="1" applyProtection="1">
      <alignment horizontal="left" vertical="center" wrapText="1"/>
      <protection/>
    </xf>
    <xf numFmtId="0" fontId="13" fillId="0" borderId="17" xfId="109" applyFont="1" applyFill="1" applyBorder="1" applyAlignment="1" applyProtection="1">
      <alignment horizontal="center" vertical="center" wrapText="1"/>
      <protection/>
    </xf>
    <xf numFmtId="0" fontId="13" fillId="0" borderId="16" xfId="109" applyFont="1" applyFill="1" applyBorder="1" applyAlignment="1" applyProtection="1">
      <alignment horizontal="center" vertical="center" wrapText="1"/>
      <protection/>
    </xf>
    <xf numFmtId="4" fontId="13" fillId="0" borderId="18" xfId="109" applyNumberFormat="1" applyFill="1" applyBorder="1" applyAlignment="1" applyProtection="1">
      <alignment vertical="center"/>
      <protection/>
    </xf>
    <xf numFmtId="4" fontId="13" fillId="0" borderId="16" xfId="109" applyNumberFormat="1" applyFill="1" applyBorder="1" applyAlignment="1" applyProtection="1">
      <alignment vertical="center"/>
      <protection/>
    </xf>
    <xf numFmtId="0" fontId="13" fillId="0" borderId="15" xfId="109" applyFill="1" applyBorder="1" applyAlignment="1" applyProtection="1">
      <alignment horizontal="center"/>
      <protection/>
    </xf>
    <xf numFmtId="0" fontId="24" fillId="0" borderId="10" xfId="109" applyFont="1" applyFill="1" applyBorder="1" applyAlignment="1" applyProtection="1">
      <alignment horizontal="left" vertical="center"/>
      <protection/>
    </xf>
    <xf numFmtId="4" fontId="24" fillId="0" borderId="11" xfId="109" applyNumberFormat="1" applyFont="1" applyFill="1" applyBorder="1" applyAlignment="1" applyProtection="1">
      <alignment horizontal="center" vertical="center"/>
      <protection/>
    </xf>
    <xf numFmtId="4" fontId="24" fillId="0" borderId="12" xfId="109" applyNumberFormat="1" applyFont="1" applyFill="1" applyBorder="1" applyAlignment="1" applyProtection="1">
      <alignment horizontal="right" vertical="center"/>
      <protection/>
    </xf>
    <xf numFmtId="2" fontId="13" fillId="0" borderId="0" xfId="109" applyNumberFormat="1" applyFill="1" applyProtection="1">
      <alignment/>
      <protection/>
    </xf>
    <xf numFmtId="0" fontId="13" fillId="0" borderId="0" xfId="109" applyFill="1" applyBorder="1" applyAlignment="1" applyProtection="1">
      <alignment vertical="center"/>
      <protection/>
    </xf>
    <xf numFmtId="9" fontId="13" fillId="0" borderId="0" xfId="109" applyNumberFormat="1" applyFont="1" applyFill="1" applyProtection="1">
      <alignment/>
      <protection/>
    </xf>
    <xf numFmtId="0" fontId="13" fillId="0" borderId="0" xfId="109" applyFill="1" applyAlignment="1" applyProtection="1">
      <alignment/>
      <protection/>
    </xf>
    <xf numFmtId="0" fontId="13" fillId="0" borderId="0" xfId="109" applyFill="1" applyBorder="1" applyAlignment="1" applyProtection="1">
      <alignment horizontal="center"/>
      <protection/>
    </xf>
    <xf numFmtId="0" fontId="13" fillId="0" borderId="0" xfId="109" applyFont="1" applyFill="1" applyBorder="1" applyAlignment="1" applyProtection="1">
      <alignment horizontal="left" vertical="center" wrapText="1"/>
      <protection/>
    </xf>
    <xf numFmtId="0" fontId="13" fillId="0" borderId="0" xfId="109" applyFont="1" applyFill="1" applyBorder="1" applyAlignment="1" applyProtection="1">
      <alignment horizontal="center" vertical="center" wrapText="1"/>
      <protection/>
    </xf>
    <xf numFmtId="0" fontId="13" fillId="0" borderId="0" xfId="109" applyFont="1" applyFill="1" applyBorder="1" applyAlignment="1" applyProtection="1">
      <alignment vertical="center" wrapText="1"/>
      <protection/>
    </xf>
    <xf numFmtId="4" fontId="13" fillId="0" borderId="0" xfId="109" applyNumberFormat="1" applyFill="1" applyBorder="1" applyAlignment="1" applyProtection="1">
      <alignment horizontal="center" vertical="center"/>
      <protection/>
    </xf>
    <xf numFmtId="2" fontId="13" fillId="0" borderId="0" xfId="109" applyNumberFormat="1" applyBorder="1">
      <alignment/>
      <protection/>
    </xf>
    <xf numFmtId="0" fontId="13" fillId="0" borderId="0" xfId="109" applyFill="1" applyBorder="1" applyAlignment="1" applyProtection="1">
      <alignment horizontal="center" vertical="center"/>
      <protection/>
    </xf>
    <xf numFmtId="2" fontId="13" fillId="0" borderId="0" xfId="109" applyNumberFormat="1" applyFill="1" applyBorder="1">
      <alignment/>
      <protection/>
    </xf>
    <xf numFmtId="0" fontId="13" fillId="0" borderId="0" xfId="109" applyFill="1" applyBorder="1" applyAlignment="1" applyProtection="1">
      <alignment horizontal="center" vertical="center" wrapText="1"/>
      <protection/>
    </xf>
    <xf numFmtId="4" fontId="13" fillId="0" borderId="0" xfId="109" applyNumberFormat="1" applyFill="1" applyBorder="1" applyAlignment="1" applyProtection="1">
      <alignment vertical="center"/>
      <protection/>
    </xf>
    <xf numFmtId="0" fontId="13" fillId="0" borderId="0" xfId="109" applyFill="1" applyBorder="1" applyAlignment="1" applyProtection="1">
      <alignment/>
      <protection/>
    </xf>
    <xf numFmtId="0" fontId="13" fillId="0" borderId="0" xfId="109" applyFill="1" applyBorder="1" applyProtection="1">
      <alignment/>
      <protection/>
    </xf>
    <xf numFmtId="0" fontId="13" fillId="0" borderId="0" xfId="113" applyFill="1" applyProtection="1">
      <alignment/>
      <protection/>
    </xf>
    <xf numFmtId="0" fontId="13" fillId="0" borderId="0" xfId="113" applyFill="1" applyAlignment="1" applyProtection="1">
      <alignment horizontal="right"/>
      <protection/>
    </xf>
    <xf numFmtId="0" fontId="13" fillId="0" borderId="0" xfId="113">
      <alignment/>
      <protection/>
    </xf>
    <xf numFmtId="0" fontId="13" fillId="0" borderId="0" xfId="113" applyFill="1">
      <alignment/>
      <protection/>
    </xf>
    <xf numFmtId="0" fontId="25" fillId="0" borderId="0" xfId="113" applyFont="1" applyFill="1" applyBorder="1" applyAlignment="1" applyProtection="1">
      <alignment vertical="center"/>
      <protection/>
    </xf>
    <xf numFmtId="0" fontId="25" fillId="0" borderId="0" xfId="113" applyFont="1" applyFill="1" applyBorder="1" applyAlignment="1" applyProtection="1">
      <alignment horizontal="right" vertical="center"/>
      <protection/>
    </xf>
    <xf numFmtId="0" fontId="25" fillId="0" borderId="47" xfId="113" applyFont="1" applyFill="1" applyBorder="1" applyAlignment="1" applyProtection="1">
      <alignment vertical="center"/>
      <protection/>
    </xf>
    <xf numFmtId="0" fontId="21" fillId="11" borderId="10" xfId="113" applyFont="1" applyFill="1" applyBorder="1" applyAlignment="1" applyProtection="1">
      <alignment horizontal="center" vertical="center"/>
      <protection/>
    </xf>
    <xf numFmtId="0" fontId="21" fillId="11" borderId="10" xfId="113" applyFont="1" applyFill="1" applyBorder="1" applyAlignment="1" applyProtection="1">
      <alignment horizontal="center" vertical="center" wrapText="1"/>
      <protection/>
    </xf>
    <xf numFmtId="0" fontId="21" fillId="11" borderId="11" xfId="113" applyFont="1" applyFill="1" applyBorder="1" applyAlignment="1" applyProtection="1">
      <alignment horizontal="center" vertical="center"/>
      <protection/>
    </xf>
    <xf numFmtId="0" fontId="21" fillId="11" borderId="11" xfId="113" applyFont="1" applyFill="1" applyBorder="1" applyAlignment="1" applyProtection="1">
      <alignment horizontal="center" vertical="center" wrapText="1"/>
      <protection/>
    </xf>
    <xf numFmtId="0" fontId="21" fillId="11" borderId="11" xfId="113" applyFont="1" applyFill="1" applyBorder="1" applyAlignment="1" applyProtection="1">
      <alignment horizontal="right" vertical="center" wrapText="1"/>
      <protection/>
    </xf>
    <xf numFmtId="0" fontId="21" fillId="11" borderId="34" xfId="113" applyFont="1" applyFill="1" applyBorder="1" applyAlignment="1" applyProtection="1">
      <alignment horizontal="center" vertical="center" wrapText="1"/>
      <protection/>
    </xf>
    <xf numFmtId="0" fontId="13" fillId="0" borderId="0" xfId="113" applyFill="1" applyBorder="1">
      <alignment/>
      <protection/>
    </xf>
    <xf numFmtId="0" fontId="13" fillId="0" borderId="14" xfId="113" applyFill="1" applyBorder="1" applyAlignment="1" applyProtection="1">
      <alignment horizontal="center" vertical="center"/>
      <protection/>
    </xf>
    <xf numFmtId="0" fontId="13" fillId="0" borderId="15" xfId="113" applyFont="1" applyFill="1" applyBorder="1" applyAlignment="1" applyProtection="1">
      <alignment horizontal="left" vertical="center" wrapText="1"/>
      <protection/>
    </xf>
    <xf numFmtId="0" fontId="13" fillId="0" borderId="15" xfId="113" applyFill="1" applyBorder="1" applyAlignment="1" applyProtection="1">
      <alignment horizontal="center" vertical="center" wrapText="1"/>
      <protection/>
    </xf>
    <xf numFmtId="4" fontId="13" fillId="0" borderId="15" xfId="113" applyNumberFormat="1" applyFill="1" applyBorder="1" applyAlignment="1" applyProtection="1">
      <alignment horizontal="right" vertical="center"/>
      <protection/>
    </xf>
    <xf numFmtId="4" fontId="13" fillId="0" borderId="15" xfId="113" applyNumberFormat="1" applyFill="1" applyBorder="1" applyAlignment="1" applyProtection="1">
      <alignment horizontal="center" vertical="center"/>
      <protection/>
    </xf>
    <xf numFmtId="4" fontId="13" fillId="0" borderId="32" xfId="113" applyNumberFormat="1" applyFill="1" applyBorder="1" applyAlignment="1" applyProtection="1">
      <alignment horizontal="right" vertical="center"/>
      <protection/>
    </xf>
    <xf numFmtId="0" fontId="22" fillId="0" borderId="15" xfId="113" applyFont="1" applyFill="1" applyBorder="1" applyAlignment="1" applyProtection="1">
      <alignment horizontal="left" vertical="center" wrapText="1"/>
      <protection/>
    </xf>
    <xf numFmtId="4" fontId="13" fillId="0" borderId="15" xfId="113" applyNumberFormat="1" applyFont="1" applyFill="1" applyBorder="1" applyAlignment="1" applyProtection="1">
      <alignment horizontal="right" vertical="center"/>
      <protection/>
    </xf>
    <xf numFmtId="4" fontId="13" fillId="0" borderId="15" xfId="113" applyNumberFormat="1" applyFont="1" applyFill="1" applyBorder="1" applyAlignment="1" applyProtection="1">
      <alignment horizontal="center" vertical="center"/>
      <protection/>
    </xf>
    <xf numFmtId="4" fontId="13" fillId="0" borderId="15" xfId="113" applyNumberFormat="1" applyFont="1" applyFill="1" applyBorder="1" applyAlignment="1" applyProtection="1">
      <alignment horizontal="right" vertical="center"/>
      <protection/>
    </xf>
    <xf numFmtId="4" fontId="13" fillId="0" borderId="15" xfId="113" applyNumberFormat="1" applyFont="1" applyFill="1" applyBorder="1" applyAlignment="1" applyProtection="1">
      <alignment horizontal="center" vertical="center"/>
      <protection/>
    </xf>
    <xf numFmtId="0" fontId="22" fillId="0" borderId="15" xfId="113" applyFont="1" applyFill="1" applyBorder="1" applyAlignment="1" applyProtection="1">
      <alignment horizontal="center" vertical="center" wrapText="1"/>
      <protection/>
    </xf>
    <xf numFmtId="0" fontId="13" fillId="0" borderId="17" xfId="113" applyFont="1" applyFill="1" applyBorder="1" applyAlignment="1" applyProtection="1">
      <alignment horizontal="left" vertical="center" wrapText="1"/>
      <protection/>
    </xf>
    <xf numFmtId="0" fontId="13" fillId="0" borderId="17" xfId="113" applyFill="1" applyBorder="1" applyAlignment="1" applyProtection="1">
      <alignment horizontal="center" vertical="center" wrapText="1"/>
      <protection/>
    </xf>
    <xf numFmtId="4" fontId="13" fillId="0" borderId="16" xfId="113" applyNumberFormat="1" applyFill="1" applyBorder="1" applyAlignment="1" applyProtection="1">
      <alignment horizontal="right" vertical="center"/>
      <protection/>
    </xf>
    <xf numFmtId="4" fontId="13" fillId="0" borderId="17" xfId="113" applyNumberFormat="1" applyFill="1" applyBorder="1" applyAlignment="1" applyProtection="1">
      <alignment horizontal="center" vertical="center"/>
      <protection/>
    </xf>
    <xf numFmtId="4" fontId="13" fillId="0" borderId="35" xfId="113" applyNumberFormat="1" applyFill="1" applyBorder="1" applyAlignment="1" applyProtection="1">
      <alignment horizontal="right" vertical="center"/>
      <protection/>
    </xf>
    <xf numFmtId="0" fontId="13" fillId="0" borderId="15" xfId="113" applyFont="1" applyFill="1" applyBorder="1" applyAlignment="1" applyProtection="1">
      <alignment horizontal="center" vertical="center" wrapText="1"/>
      <protection/>
    </xf>
    <xf numFmtId="0" fontId="13" fillId="0" borderId="15" xfId="113" applyFont="1" applyFill="1" applyBorder="1" applyAlignment="1" applyProtection="1">
      <alignment horizontal="right" vertical="center" wrapText="1"/>
      <protection/>
    </xf>
    <xf numFmtId="0" fontId="24" fillId="0" borderId="30" xfId="113" applyFont="1" applyFill="1" applyBorder="1" applyAlignment="1" applyProtection="1">
      <alignment horizontal="left" vertical="center"/>
      <protection/>
    </xf>
    <xf numFmtId="4" fontId="24" fillId="0" borderId="31" xfId="113" applyNumberFormat="1" applyFont="1" applyFill="1" applyBorder="1" applyAlignment="1" applyProtection="1">
      <alignment horizontal="right" vertical="center"/>
      <protection/>
    </xf>
    <xf numFmtId="4" fontId="24" fillId="0" borderId="41" xfId="113" applyNumberFormat="1" applyFont="1" applyFill="1" applyBorder="1" applyAlignment="1" applyProtection="1">
      <alignment horizontal="center" vertical="center"/>
      <protection/>
    </xf>
    <xf numFmtId="4" fontId="24" fillId="0" borderId="48" xfId="113" applyNumberFormat="1" applyFont="1" applyFill="1" applyBorder="1" applyAlignment="1" applyProtection="1">
      <alignment horizontal="center" vertical="center"/>
      <protection/>
    </xf>
    <xf numFmtId="4" fontId="24" fillId="0" borderId="49" xfId="113" applyNumberFormat="1" applyFont="1" applyFill="1" applyBorder="1" applyAlignment="1" applyProtection="1">
      <alignment horizontal="right" vertical="center"/>
      <protection/>
    </xf>
    <xf numFmtId="0" fontId="13" fillId="0" borderId="0" xfId="113" applyBorder="1">
      <alignment/>
      <protection/>
    </xf>
    <xf numFmtId="2" fontId="13" fillId="0" borderId="0" xfId="113" applyNumberFormat="1" applyFill="1" applyProtection="1">
      <alignment/>
      <protection/>
    </xf>
    <xf numFmtId="0" fontId="13" fillId="0" borderId="0" xfId="114" applyFill="1" applyProtection="1">
      <alignment/>
      <protection/>
    </xf>
    <xf numFmtId="2" fontId="13" fillId="0" borderId="0" xfId="114" applyNumberFormat="1">
      <alignment/>
      <protection/>
    </xf>
    <xf numFmtId="0" fontId="13" fillId="0" borderId="0" xfId="114">
      <alignment/>
      <protection/>
    </xf>
    <xf numFmtId="0" fontId="13" fillId="0" borderId="0" xfId="114" applyFill="1">
      <alignment/>
      <protection/>
    </xf>
    <xf numFmtId="0" fontId="25" fillId="0" borderId="0" xfId="114" applyFont="1" applyFill="1" applyBorder="1" applyAlignment="1" applyProtection="1">
      <alignment vertical="center"/>
      <protection/>
    </xf>
    <xf numFmtId="0" fontId="21" fillId="11" borderId="10" xfId="114" applyFont="1" applyFill="1" applyBorder="1" applyAlignment="1" applyProtection="1">
      <alignment horizontal="center" vertical="center"/>
      <protection/>
    </xf>
    <xf numFmtId="0" fontId="21" fillId="11" borderId="10" xfId="114" applyFont="1" applyFill="1" applyBorder="1" applyAlignment="1" applyProtection="1">
      <alignment horizontal="center" vertical="center" wrapText="1"/>
      <protection/>
    </xf>
    <xf numFmtId="0" fontId="21" fillId="11" borderId="11" xfId="114" applyFont="1" applyFill="1" applyBorder="1" applyAlignment="1" applyProtection="1">
      <alignment horizontal="center" vertical="center"/>
      <protection/>
    </xf>
    <xf numFmtId="0" fontId="21" fillId="11" borderId="11" xfId="114" applyFont="1" applyFill="1" applyBorder="1" applyAlignment="1" applyProtection="1">
      <alignment horizontal="center" vertical="center" wrapText="1"/>
      <protection/>
    </xf>
    <xf numFmtId="0" fontId="21" fillId="11" borderId="12" xfId="114" applyFont="1" applyFill="1" applyBorder="1" applyAlignment="1" applyProtection="1">
      <alignment horizontal="center" vertical="center" wrapText="1"/>
      <protection/>
    </xf>
    <xf numFmtId="2" fontId="13" fillId="0" borderId="13" xfId="114" applyNumberFormat="1" applyBorder="1">
      <alignment/>
      <protection/>
    </xf>
    <xf numFmtId="0" fontId="13" fillId="0" borderId="0" xfId="114" applyFill="1" applyBorder="1">
      <alignment/>
      <protection/>
    </xf>
    <xf numFmtId="0" fontId="13" fillId="0" borderId="14" xfId="114" applyFill="1" applyBorder="1" applyAlignment="1" applyProtection="1">
      <alignment horizontal="center" vertical="center"/>
      <protection/>
    </xf>
    <xf numFmtId="0" fontId="13" fillId="0" borderId="15" xfId="114" applyFont="1" applyFill="1" applyBorder="1" applyAlignment="1" applyProtection="1">
      <alignment horizontal="left" vertical="center" wrapText="1"/>
      <protection/>
    </xf>
    <xf numFmtId="0" fontId="13" fillId="0" borderId="15" xfId="114" applyFill="1" applyBorder="1" applyAlignment="1" applyProtection="1">
      <alignment horizontal="center" vertical="center" wrapText="1"/>
      <protection/>
    </xf>
    <xf numFmtId="4" fontId="13" fillId="0" borderId="15" xfId="114" applyNumberFormat="1" applyFill="1" applyBorder="1" applyAlignment="1" applyProtection="1">
      <alignment horizontal="center" vertical="center"/>
      <protection/>
    </xf>
    <xf numFmtId="4" fontId="13" fillId="0" borderId="16" xfId="114" applyNumberFormat="1" applyFill="1" applyBorder="1" applyAlignment="1" applyProtection="1">
      <alignment horizontal="right" vertical="center"/>
      <protection/>
    </xf>
    <xf numFmtId="2" fontId="13" fillId="0" borderId="13" xfId="114" applyNumberFormat="1" applyFill="1" applyBorder="1">
      <alignment/>
      <protection/>
    </xf>
    <xf numFmtId="0" fontId="22" fillId="0" borderId="15" xfId="114" applyFont="1" applyFill="1" applyBorder="1" applyAlignment="1" applyProtection="1">
      <alignment horizontal="left" vertical="center" wrapText="1"/>
      <protection/>
    </xf>
    <xf numFmtId="4" fontId="13" fillId="0" borderId="15" xfId="114" applyNumberFormat="1" applyFont="1" applyFill="1" applyBorder="1" applyAlignment="1" applyProtection="1">
      <alignment horizontal="center" vertical="center"/>
      <protection/>
    </xf>
    <xf numFmtId="4" fontId="13" fillId="0" borderId="15" xfId="114" applyNumberFormat="1" applyFont="1" applyFill="1" applyBorder="1" applyAlignment="1" applyProtection="1">
      <alignment horizontal="center" vertical="center"/>
      <protection/>
    </xf>
    <xf numFmtId="0" fontId="22" fillId="0" borderId="15" xfId="114" applyFont="1" applyFill="1" applyBorder="1" applyAlignment="1" applyProtection="1">
      <alignment horizontal="center" vertical="center" wrapText="1"/>
      <protection/>
    </xf>
    <xf numFmtId="0" fontId="13" fillId="0" borderId="17" xfId="114" applyFont="1" applyFill="1" applyBorder="1" applyAlignment="1" applyProtection="1">
      <alignment horizontal="left" vertical="center" wrapText="1"/>
      <protection/>
    </xf>
    <xf numFmtId="0" fontId="13" fillId="0" borderId="17" xfId="114" applyFont="1" applyFill="1" applyBorder="1" applyAlignment="1" applyProtection="1">
      <alignment horizontal="center" vertical="center" wrapText="1"/>
      <protection/>
    </xf>
    <xf numFmtId="4" fontId="13" fillId="0" borderId="18" xfId="114" applyNumberFormat="1" applyFill="1" applyBorder="1" applyAlignment="1" applyProtection="1">
      <alignment horizontal="right" vertical="center"/>
      <protection/>
    </xf>
    <xf numFmtId="0" fontId="13" fillId="0" borderId="15" xfId="114" applyFont="1" applyFill="1" applyBorder="1" applyAlignment="1" applyProtection="1">
      <alignment vertical="center" wrapText="1"/>
      <protection/>
    </xf>
    <xf numFmtId="0" fontId="13" fillId="0" borderId="15" xfId="114" applyFont="1" applyFill="1" applyBorder="1" applyAlignment="1" applyProtection="1">
      <alignment horizontal="center" vertical="center" wrapText="1"/>
      <protection/>
    </xf>
    <xf numFmtId="4" fontId="13" fillId="0" borderId="16" xfId="114" applyNumberFormat="1" applyFill="1" applyBorder="1" applyAlignment="1" applyProtection="1">
      <alignment vertical="center"/>
      <protection/>
    </xf>
    <xf numFmtId="0" fontId="13" fillId="0" borderId="20" xfId="114" applyFont="1" applyFill="1" applyBorder="1" applyAlignment="1" applyProtection="1">
      <alignment vertical="center" wrapText="1"/>
      <protection/>
    </xf>
    <xf numFmtId="0" fontId="13" fillId="0" borderId="17" xfId="114" applyFont="1" applyFill="1" applyBorder="1" applyAlignment="1" applyProtection="1">
      <alignment vertical="center" wrapText="1"/>
      <protection/>
    </xf>
    <xf numFmtId="0" fontId="13" fillId="0" borderId="16" xfId="114" applyFont="1" applyFill="1" applyBorder="1" applyAlignment="1" applyProtection="1">
      <alignment horizontal="center" vertical="center" wrapText="1"/>
      <protection/>
    </xf>
    <xf numFmtId="0" fontId="24" fillId="0" borderId="30" xfId="114" applyFont="1" applyFill="1" applyBorder="1" applyAlignment="1" applyProtection="1">
      <alignment horizontal="left" vertical="center"/>
      <protection/>
    </xf>
    <xf numFmtId="4" fontId="24" fillId="0" borderId="27" xfId="114" applyNumberFormat="1" applyFont="1" applyFill="1" applyBorder="1" applyAlignment="1" applyProtection="1">
      <alignment horizontal="center" vertical="center"/>
      <protection/>
    </xf>
    <xf numFmtId="4" fontId="24" fillId="0" borderId="31" xfId="114" applyNumberFormat="1" applyFont="1" applyFill="1" applyBorder="1" applyAlignment="1" applyProtection="1">
      <alignment horizontal="right" vertical="center"/>
      <protection/>
    </xf>
    <xf numFmtId="0" fontId="13" fillId="0" borderId="0" xfId="114" applyBorder="1">
      <alignment/>
      <protection/>
    </xf>
    <xf numFmtId="2" fontId="13" fillId="0" borderId="0" xfId="114" applyNumberFormat="1" applyFill="1" applyProtection="1">
      <alignment/>
      <protection/>
    </xf>
    <xf numFmtId="0" fontId="13" fillId="0" borderId="0" xfId="114" applyFill="1" applyBorder="1" applyProtection="1">
      <alignment/>
      <protection/>
    </xf>
    <xf numFmtId="0" fontId="13" fillId="0" borderId="0" xfId="114" applyFill="1" applyBorder="1" applyAlignment="1" applyProtection="1">
      <alignment horizontal="center"/>
      <protection/>
    </xf>
    <xf numFmtId="4" fontId="13" fillId="0" borderId="0" xfId="114" applyNumberFormat="1" applyFill="1" applyBorder="1" applyProtection="1">
      <alignment/>
      <protection/>
    </xf>
    <xf numFmtId="0" fontId="13" fillId="0" borderId="0" xfId="114" applyFill="1" applyBorder="1" applyAlignment="1" applyProtection="1">
      <alignment horizontal="left" vertical="center"/>
      <protection/>
    </xf>
    <xf numFmtId="0" fontId="13" fillId="0" borderId="0" xfId="114" applyFill="1" applyBorder="1" applyAlignment="1" applyProtection="1">
      <alignment horizontal="center" vertical="center"/>
      <protection/>
    </xf>
    <xf numFmtId="0" fontId="13" fillId="0" borderId="0" xfId="114" applyFont="1" applyFill="1" applyBorder="1" applyAlignment="1" applyProtection="1">
      <alignment horizontal="left" vertical="center"/>
      <protection/>
    </xf>
    <xf numFmtId="0" fontId="13" fillId="0" borderId="0" xfId="114" applyFont="1" applyFill="1" applyBorder="1" applyAlignment="1" applyProtection="1">
      <alignment horizontal="center" vertical="center"/>
      <protection/>
    </xf>
    <xf numFmtId="4" fontId="13" fillId="0" borderId="0" xfId="114" applyNumberFormat="1" applyFill="1" applyBorder="1" applyAlignment="1" applyProtection="1">
      <alignment horizontal="center"/>
      <protection/>
    </xf>
    <xf numFmtId="0" fontId="13" fillId="0" borderId="0" xfId="115" applyFill="1" applyProtection="1">
      <alignment/>
      <protection/>
    </xf>
    <xf numFmtId="2" fontId="13" fillId="0" borderId="0" xfId="115" applyNumberFormat="1">
      <alignment/>
      <protection/>
    </xf>
    <xf numFmtId="0" fontId="13" fillId="0" borderId="0" xfId="115">
      <alignment/>
      <protection/>
    </xf>
    <xf numFmtId="0" fontId="13" fillId="0" borderId="0" xfId="115" applyFill="1">
      <alignment/>
      <protection/>
    </xf>
    <xf numFmtId="0" fontId="21" fillId="11" borderId="10" xfId="115" applyFont="1" applyFill="1" applyBorder="1" applyAlignment="1" applyProtection="1">
      <alignment horizontal="center" vertical="center"/>
      <protection/>
    </xf>
    <xf numFmtId="0" fontId="21" fillId="11" borderId="10" xfId="115" applyFont="1" applyFill="1" applyBorder="1" applyAlignment="1" applyProtection="1">
      <alignment horizontal="center" vertical="center" wrapText="1"/>
      <protection/>
    </xf>
    <xf numFmtId="0" fontId="21" fillId="11" borderId="11" xfId="115" applyFont="1" applyFill="1" applyBorder="1" applyAlignment="1" applyProtection="1">
      <alignment horizontal="center" vertical="center"/>
      <protection/>
    </xf>
    <xf numFmtId="0" fontId="21" fillId="11" borderId="11" xfId="115" applyFont="1" applyFill="1" applyBorder="1" applyAlignment="1" applyProtection="1">
      <alignment horizontal="center" vertical="center" wrapText="1"/>
      <protection/>
    </xf>
    <xf numFmtId="0" fontId="21" fillId="11" borderId="12" xfId="115" applyFont="1" applyFill="1" applyBorder="1" applyAlignment="1" applyProtection="1">
      <alignment horizontal="center" vertical="center" wrapText="1"/>
      <protection/>
    </xf>
    <xf numFmtId="2" fontId="13" fillId="0" borderId="13" xfId="115" applyNumberFormat="1" applyBorder="1">
      <alignment/>
      <protection/>
    </xf>
    <xf numFmtId="0" fontId="13" fillId="0" borderId="14" xfId="115" applyFill="1" applyBorder="1" applyAlignment="1" applyProtection="1">
      <alignment horizontal="center" vertical="center"/>
      <protection/>
    </xf>
    <xf numFmtId="0" fontId="13" fillId="0" borderId="15" xfId="115" applyFont="1" applyFill="1" applyBorder="1" applyAlignment="1" applyProtection="1">
      <alignment horizontal="left" vertical="center" wrapText="1"/>
      <protection/>
    </xf>
    <xf numFmtId="0" fontId="13" fillId="0" borderId="15" xfId="115" applyFill="1" applyBorder="1" applyAlignment="1" applyProtection="1">
      <alignment horizontal="center" vertical="center" wrapText="1"/>
      <protection/>
    </xf>
    <xf numFmtId="4" fontId="13" fillId="0" borderId="15" xfId="115" applyNumberFormat="1" applyFill="1" applyBorder="1" applyAlignment="1" applyProtection="1">
      <alignment horizontal="center" vertical="center"/>
      <protection/>
    </xf>
    <xf numFmtId="4" fontId="13" fillId="0" borderId="16" xfId="115" applyNumberFormat="1" applyFill="1" applyBorder="1" applyAlignment="1" applyProtection="1">
      <alignment horizontal="right" vertical="center"/>
      <protection/>
    </xf>
    <xf numFmtId="2" fontId="13" fillId="0" borderId="13" xfId="115" applyNumberFormat="1" applyFill="1" applyBorder="1">
      <alignment/>
      <protection/>
    </xf>
    <xf numFmtId="4" fontId="13" fillId="0" borderId="16" xfId="115" applyNumberFormat="1" applyFill="1" applyBorder="1" applyAlignment="1" applyProtection="1">
      <alignment horizontal="center" vertical="center"/>
      <protection/>
    </xf>
    <xf numFmtId="4" fontId="13" fillId="0" borderId="15" xfId="115" applyNumberFormat="1" applyFont="1" applyFill="1" applyBorder="1" applyAlignment="1" applyProtection="1">
      <alignment horizontal="center" vertical="center"/>
      <protection/>
    </xf>
    <xf numFmtId="4" fontId="13" fillId="0" borderId="15" xfId="115" applyNumberFormat="1" applyFont="1" applyFill="1" applyBorder="1" applyAlignment="1" applyProtection="1">
      <alignment horizontal="center" vertical="center"/>
      <protection/>
    </xf>
    <xf numFmtId="4" fontId="13" fillId="0" borderId="16" xfId="115" applyNumberFormat="1" applyFont="1" applyFill="1" applyBorder="1" applyAlignment="1" applyProtection="1">
      <alignment horizontal="center" vertical="center"/>
      <protection/>
    </xf>
    <xf numFmtId="0" fontId="13" fillId="0" borderId="17" xfId="115" applyFont="1" applyFill="1" applyBorder="1" applyProtection="1">
      <alignment/>
      <protection/>
    </xf>
    <xf numFmtId="0" fontId="13" fillId="0" borderId="17" xfId="115" applyFill="1" applyBorder="1" applyAlignment="1" applyProtection="1">
      <alignment horizontal="center"/>
      <protection/>
    </xf>
    <xf numFmtId="0" fontId="13" fillId="0" borderId="16" xfId="115" applyFill="1" applyBorder="1" applyAlignment="1" applyProtection="1">
      <alignment horizontal="center"/>
      <protection/>
    </xf>
    <xf numFmtId="4" fontId="13" fillId="0" borderId="17" xfId="115" applyNumberFormat="1" applyFill="1" applyBorder="1" applyProtection="1">
      <alignment/>
      <protection/>
    </xf>
    <xf numFmtId="0" fontId="13" fillId="0" borderId="15" xfId="115" applyFont="1" applyFill="1" applyBorder="1" applyAlignment="1" applyProtection="1">
      <alignment vertical="center" wrapText="1"/>
      <protection/>
    </xf>
    <xf numFmtId="0" fontId="13" fillId="0" borderId="15" xfId="115" applyFont="1" applyFill="1" applyBorder="1" applyAlignment="1" applyProtection="1">
      <alignment horizontal="center" vertical="center" wrapText="1"/>
      <protection/>
    </xf>
    <xf numFmtId="4" fontId="13" fillId="0" borderId="32" xfId="115" applyNumberFormat="1" applyFill="1" applyBorder="1" applyAlignment="1" applyProtection="1">
      <alignment vertical="center"/>
      <protection/>
    </xf>
    <xf numFmtId="0" fontId="13" fillId="0" borderId="20" xfId="115" applyFont="1" applyFill="1" applyBorder="1" applyAlignment="1" applyProtection="1">
      <alignment vertical="center" wrapText="1"/>
      <protection/>
    </xf>
    <xf numFmtId="0" fontId="13" fillId="0" borderId="33" xfId="115" applyFont="1" applyFill="1" applyBorder="1" applyAlignment="1" applyProtection="1">
      <alignment vertical="center" wrapText="1"/>
      <protection/>
    </xf>
    <xf numFmtId="0" fontId="13" fillId="0" borderId="17" xfId="115" applyFont="1" applyFill="1" applyBorder="1" applyAlignment="1" applyProtection="1">
      <alignment vertical="center" wrapText="1"/>
      <protection/>
    </xf>
    <xf numFmtId="0" fontId="13" fillId="0" borderId="17" xfId="115" applyFont="1" applyFill="1" applyBorder="1" applyAlignment="1" applyProtection="1">
      <alignment horizontal="center" vertical="center" wrapText="1"/>
      <protection/>
    </xf>
    <xf numFmtId="0" fontId="13" fillId="0" borderId="16" xfId="115" applyFont="1" applyFill="1" applyBorder="1" applyAlignment="1" applyProtection="1">
      <alignment horizontal="center" vertical="center" wrapText="1"/>
      <protection/>
    </xf>
    <xf numFmtId="4" fontId="13" fillId="0" borderId="35" xfId="115" applyNumberFormat="1" applyFill="1" applyBorder="1" applyAlignment="1" applyProtection="1">
      <alignment vertical="center"/>
      <protection/>
    </xf>
    <xf numFmtId="0" fontId="24" fillId="0" borderId="10" xfId="115" applyFont="1" applyFill="1" applyBorder="1" applyAlignment="1" applyProtection="1">
      <alignment horizontal="left" vertical="center"/>
      <protection/>
    </xf>
    <xf numFmtId="4" fontId="24" fillId="0" borderId="11" xfId="115" applyNumberFormat="1" applyFont="1" applyFill="1" applyBorder="1" applyAlignment="1" applyProtection="1">
      <alignment horizontal="center" vertical="center"/>
      <protection/>
    </xf>
    <xf numFmtId="4" fontId="24" fillId="0" borderId="12" xfId="115" applyNumberFormat="1" applyFont="1" applyFill="1" applyBorder="1" applyAlignment="1" applyProtection="1">
      <alignment horizontal="right" vertical="center"/>
      <protection/>
    </xf>
    <xf numFmtId="2" fontId="13" fillId="0" borderId="0" xfId="115" applyNumberFormat="1" applyFill="1" applyProtection="1">
      <alignment/>
      <protection/>
    </xf>
    <xf numFmtId="0" fontId="13" fillId="0" borderId="0" xfId="115" applyFill="1" applyBorder="1" applyAlignment="1" applyProtection="1">
      <alignment horizontal="left" vertical="center"/>
      <protection/>
    </xf>
    <xf numFmtId="0" fontId="13" fillId="0" borderId="0" xfId="115" applyFont="1" applyFill="1" applyBorder="1" applyAlignment="1" applyProtection="1">
      <alignment horizontal="left" vertical="center"/>
      <protection/>
    </xf>
    <xf numFmtId="0" fontId="13" fillId="0" borderId="0" xfId="116" applyFill="1" applyProtection="1">
      <alignment/>
      <protection/>
    </xf>
    <xf numFmtId="2" fontId="13" fillId="0" borderId="0" xfId="116" applyNumberFormat="1">
      <alignment/>
      <protection/>
    </xf>
    <xf numFmtId="0" fontId="13" fillId="0" borderId="0" xfId="116">
      <alignment/>
      <protection/>
    </xf>
    <xf numFmtId="0" fontId="13" fillId="0" borderId="0" xfId="116" applyFill="1">
      <alignment/>
      <protection/>
    </xf>
    <xf numFmtId="0" fontId="21" fillId="11" borderId="10" xfId="116" applyFont="1" applyFill="1" applyBorder="1" applyAlignment="1" applyProtection="1">
      <alignment horizontal="center" vertical="center"/>
      <protection/>
    </xf>
    <xf numFmtId="0" fontId="21" fillId="11" borderId="10" xfId="116" applyFont="1" applyFill="1" applyBorder="1" applyAlignment="1" applyProtection="1">
      <alignment horizontal="center" vertical="center" wrapText="1"/>
      <protection/>
    </xf>
    <xf numFmtId="0" fontId="21" fillId="11" borderId="11" xfId="116" applyFont="1" applyFill="1" applyBorder="1" applyAlignment="1" applyProtection="1">
      <alignment horizontal="center" vertical="center"/>
      <protection/>
    </xf>
    <xf numFmtId="0" fontId="21" fillId="11" borderId="11" xfId="116" applyFont="1" applyFill="1" applyBorder="1" applyAlignment="1" applyProtection="1">
      <alignment horizontal="center" vertical="center" wrapText="1"/>
      <protection/>
    </xf>
    <xf numFmtId="0" fontId="21" fillId="11" borderId="12" xfId="116" applyFont="1" applyFill="1" applyBorder="1" applyAlignment="1" applyProtection="1">
      <alignment horizontal="center" vertical="center" wrapText="1"/>
      <protection/>
    </xf>
    <xf numFmtId="2" fontId="13" fillId="0" borderId="13" xfId="116" applyNumberFormat="1" applyBorder="1">
      <alignment/>
      <protection/>
    </xf>
    <xf numFmtId="0" fontId="13" fillId="0" borderId="14" xfId="116" applyFill="1" applyBorder="1" applyAlignment="1" applyProtection="1">
      <alignment horizontal="center" vertical="center"/>
      <protection/>
    </xf>
    <xf numFmtId="0" fontId="13" fillId="0" borderId="15" xfId="116" applyFont="1" applyFill="1" applyBorder="1" applyAlignment="1" applyProtection="1">
      <alignment horizontal="left" vertical="center" wrapText="1"/>
      <protection/>
    </xf>
    <xf numFmtId="0" fontId="13" fillId="0" borderId="15" xfId="116" applyFill="1" applyBorder="1" applyAlignment="1" applyProtection="1">
      <alignment horizontal="center" vertical="center" wrapText="1"/>
      <protection/>
    </xf>
    <xf numFmtId="4" fontId="13" fillId="0" borderId="15" xfId="116" applyNumberFormat="1" applyFill="1" applyBorder="1" applyAlignment="1" applyProtection="1">
      <alignment horizontal="center" vertical="center"/>
      <protection/>
    </xf>
    <xf numFmtId="4" fontId="13" fillId="0" borderId="16" xfId="116" applyNumberFormat="1" applyFill="1" applyBorder="1" applyAlignment="1" applyProtection="1">
      <alignment horizontal="right" vertical="center"/>
      <protection/>
    </xf>
    <xf numFmtId="2" fontId="13" fillId="0" borderId="13" xfId="116" applyNumberFormat="1" applyFill="1" applyBorder="1">
      <alignment/>
      <protection/>
    </xf>
    <xf numFmtId="4" fontId="13" fillId="0" borderId="15" xfId="116" applyNumberFormat="1" applyFont="1" applyFill="1" applyBorder="1" applyAlignment="1" applyProtection="1">
      <alignment horizontal="center" vertical="center"/>
      <protection/>
    </xf>
    <xf numFmtId="4" fontId="13" fillId="0" borderId="15" xfId="116" applyNumberFormat="1" applyFont="1" applyFill="1" applyBorder="1" applyAlignment="1" applyProtection="1">
      <alignment horizontal="center" vertical="center"/>
      <protection/>
    </xf>
    <xf numFmtId="0" fontId="13" fillId="0" borderId="15" xfId="116" applyFont="1" applyFill="1" applyBorder="1" applyAlignment="1" applyProtection="1">
      <alignment horizontal="center" vertical="center" wrapText="1"/>
      <protection/>
    </xf>
    <xf numFmtId="0" fontId="24" fillId="0" borderId="10" xfId="116" applyFont="1" applyFill="1" applyBorder="1" applyAlignment="1" applyProtection="1">
      <alignment horizontal="left" vertical="center"/>
      <protection/>
    </xf>
    <xf numFmtId="4" fontId="24" fillId="0" borderId="11" xfId="116" applyNumberFormat="1" applyFont="1" applyFill="1" applyBorder="1" applyAlignment="1" applyProtection="1">
      <alignment horizontal="center" vertical="center"/>
      <protection/>
    </xf>
    <xf numFmtId="4" fontId="24" fillId="0" borderId="12" xfId="116" applyNumberFormat="1" applyFont="1" applyFill="1" applyBorder="1" applyAlignment="1" applyProtection="1">
      <alignment horizontal="right" vertical="center"/>
      <protection/>
    </xf>
    <xf numFmtId="2" fontId="13" fillId="0" borderId="0" xfId="116" applyNumberFormat="1" applyFill="1" applyProtection="1">
      <alignment/>
      <protection/>
    </xf>
    <xf numFmtId="0" fontId="13" fillId="0" borderId="0" xfId="116" applyFill="1" applyBorder="1" applyAlignment="1" applyProtection="1">
      <alignment horizontal="left" vertical="center"/>
      <protection/>
    </xf>
    <xf numFmtId="0" fontId="13" fillId="0" borderId="0" xfId="116" applyFont="1" applyFill="1" applyBorder="1" applyAlignment="1" applyProtection="1">
      <alignment horizontal="left" vertical="center"/>
      <protection/>
    </xf>
    <xf numFmtId="0" fontId="13" fillId="0" borderId="0" xfId="117" applyFill="1" applyProtection="1">
      <alignment/>
      <protection/>
    </xf>
    <xf numFmtId="0" fontId="13" fillId="0" borderId="0" xfId="117">
      <alignment/>
      <protection/>
    </xf>
    <xf numFmtId="0" fontId="13" fillId="0" borderId="0" xfId="117" applyNumberFormat="1">
      <alignment/>
      <protection/>
    </xf>
    <xf numFmtId="0" fontId="13" fillId="0" borderId="0" xfId="117" applyFill="1">
      <alignment/>
      <protection/>
    </xf>
    <xf numFmtId="0" fontId="21" fillId="11" borderId="10" xfId="117" applyFont="1" applyFill="1" applyBorder="1" applyAlignment="1" applyProtection="1">
      <alignment horizontal="center" vertical="center"/>
      <protection/>
    </xf>
    <xf numFmtId="0" fontId="21" fillId="11" borderId="10" xfId="117" applyFont="1" applyFill="1" applyBorder="1" applyAlignment="1" applyProtection="1">
      <alignment horizontal="center" vertical="center" wrapText="1"/>
      <protection/>
    </xf>
    <xf numFmtId="0" fontId="21" fillId="11" borderId="11" xfId="117" applyFont="1" applyFill="1" applyBorder="1" applyAlignment="1" applyProtection="1">
      <alignment horizontal="center" vertical="center"/>
      <protection/>
    </xf>
    <xf numFmtId="0" fontId="21" fillId="11" borderId="11" xfId="117" applyFont="1" applyFill="1" applyBorder="1" applyAlignment="1" applyProtection="1">
      <alignment horizontal="center" vertical="center" wrapText="1"/>
      <protection/>
    </xf>
    <xf numFmtId="0" fontId="21" fillId="11" borderId="34" xfId="117" applyFont="1" applyFill="1" applyBorder="1" applyAlignment="1" applyProtection="1">
      <alignment horizontal="center" vertical="center" wrapText="1"/>
      <protection/>
    </xf>
    <xf numFmtId="0" fontId="13" fillId="0" borderId="0" xfId="117" applyNumberFormat="1" applyBorder="1">
      <alignment/>
      <protection/>
    </xf>
    <xf numFmtId="0" fontId="13" fillId="0" borderId="14" xfId="117" applyFill="1" applyBorder="1" applyAlignment="1" applyProtection="1">
      <alignment horizontal="center" vertical="center"/>
      <protection/>
    </xf>
    <xf numFmtId="0" fontId="13" fillId="0" borderId="15" xfId="117" applyFont="1" applyFill="1" applyBorder="1" applyAlignment="1" applyProtection="1">
      <alignment horizontal="left" vertical="center" wrapText="1"/>
      <protection/>
    </xf>
    <xf numFmtId="0" fontId="13" fillId="0" borderId="15" xfId="117" applyFill="1" applyBorder="1" applyAlignment="1" applyProtection="1">
      <alignment horizontal="center" vertical="center" wrapText="1"/>
      <protection/>
    </xf>
    <xf numFmtId="4" fontId="13" fillId="0" borderId="15" xfId="117" applyNumberFormat="1" applyFill="1" applyBorder="1" applyAlignment="1" applyProtection="1">
      <alignment horizontal="center" vertical="center"/>
      <protection/>
    </xf>
    <xf numFmtId="4" fontId="13" fillId="0" borderId="32" xfId="117" applyNumberFormat="1" applyFill="1" applyBorder="1" applyAlignment="1" applyProtection="1">
      <alignment horizontal="right" vertical="center"/>
      <protection/>
    </xf>
    <xf numFmtId="2" fontId="13" fillId="0" borderId="0" xfId="117" applyNumberFormat="1" applyFill="1" applyBorder="1">
      <alignment/>
      <protection/>
    </xf>
    <xf numFmtId="4" fontId="13" fillId="0" borderId="15" xfId="117" applyNumberFormat="1" applyFont="1" applyFill="1" applyBorder="1" applyAlignment="1" applyProtection="1">
      <alignment horizontal="center" vertical="center"/>
      <protection/>
    </xf>
    <xf numFmtId="4" fontId="13" fillId="0" borderId="15" xfId="117" applyNumberFormat="1" applyFont="1" applyFill="1" applyBorder="1" applyAlignment="1" applyProtection="1">
      <alignment horizontal="center" vertical="center"/>
      <protection/>
    </xf>
    <xf numFmtId="2" fontId="13" fillId="0" borderId="0" xfId="117" applyNumberFormat="1" applyFill="1">
      <alignment/>
      <protection/>
    </xf>
    <xf numFmtId="0" fontId="28" fillId="0" borderId="15" xfId="117" applyFont="1" applyFill="1" applyBorder="1" applyAlignment="1" applyProtection="1">
      <alignment horizontal="left" vertical="center" wrapText="1"/>
      <protection/>
    </xf>
    <xf numFmtId="0" fontId="28" fillId="0" borderId="15" xfId="117" applyFont="1" applyFill="1" applyBorder="1" applyAlignment="1" applyProtection="1">
      <alignment horizontal="center" vertical="center" wrapText="1"/>
      <protection/>
    </xf>
    <xf numFmtId="4" fontId="28" fillId="0" borderId="15" xfId="117" applyNumberFormat="1" applyFont="1" applyFill="1" applyBorder="1" applyAlignment="1" applyProtection="1">
      <alignment horizontal="center" vertical="center"/>
      <protection/>
    </xf>
    <xf numFmtId="4" fontId="28" fillId="0" borderId="32" xfId="117" applyNumberFormat="1" applyFont="1" applyFill="1" applyBorder="1" applyAlignment="1" applyProtection="1">
      <alignment horizontal="right" vertical="center"/>
      <protection/>
    </xf>
    <xf numFmtId="0" fontId="13" fillId="0" borderId="16" xfId="117" applyFont="1" applyFill="1" applyBorder="1" applyAlignment="1" applyProtection="1">
      <alignment horizontal="center" vertical="center" wrapText="1"/>
      <protection/>
    </xf>
    <xf numFmtId="4" fontId="28" fillId="0" borderId="35" xfId="117" applyNumberFormat="1" applyFont="1" applyFill="1" applyBorder="1" applyAlignment="1" applyProtection="1">
      <alignment horizontal="right" vertical="center"/>
      <protection/>
    </xf>
    <xf numFmtId="0" fontId="28" fillId="0" borderId="46" xfId="117" applyFont="1" applyFill="1" applyBorder="1" applyAlignment="1" applyProtection="1">
      <alignment horizontal="left" vertical="center" wrapText="1"/>
      <protection/>
    </xf>
    <xf numFmtId="0" fontId="28" fillId="0" borderId="17" xfId="117" applyFont="1" applyFill="1" applyBorder="1" applyAlignment="1" applyProtection="1">
      <alignment horizontal="left" vertical="center" wrapText="1"/>
      <protection/>
    </xf>
    <xf numFmtId="0" fontId="28" fillId="0" borderId="46" xfId="117" applyFont="1" applyFill="1" applyBorder="1" applyAlignment="1" applyProtection="1">
      <alignment horizontal="center" vertical="center" wrapText="1"/>
      <protection/>
    </xf>
    <xf numFmtId="0" fontId="28" fillId="0" borderId="45" xfId="117" applyFont="1" applyFill="1" applyBorder="1" applyAlignment="1" applyProtection="1">
      <alignment horizontal="center" vertical="center" wrapText="1"/>
      <protection/>
    </xf>
    <xf numFmtId="0" fontId="28" fillId="0" borderId="18" xfId="117" applyFont="1" applyFill="1" applyBorder="1" applyAlignment="1" applyProtection="1">
      <alignment horizontal="center" vertical="center" wrapText="1"/>
      <protection/>
    </xf>
    <xf numFmtId="0" fontId="24" fillId="0" borderId="10" xfId="117" applyFont="1" applyFill="1" applyBorder="1" applyAlignment="1" applyProtection="1">
      <alignment horizontal="center" vertical="center"/>
      <protection/>
    </xf>
    <xf numFmtId="0" fontId="24" fillId="0" borderId="10" xfId="117" applyFont="1" applyFill="1" applyBorder="1" applyAlignment="1" applyProtection="1">
      <alignment horizontal="left" vertical="center"/>
      <protection/>
    </xf>
    <xf numFmtId="4" fontId="24" fillId="0" borderId="38" xfId="117" applyNumberFormat="1" applyFont="1" applyFill="1" applyBorder="1" applyAlignment="1" applyProtection="1">
      <alignment horizontal="center" vertical="center"/>
      <protection/>
    </xf>
    <xf numFmtId="4" fontId="24" fillId="0" borderId="34" xfId="117" applyNumberFormat="1" applyFont="1" applyFill="1" applyBorder="1" applyAlignment="1" applyProtection="1">
      <alignment horizontal="right" vertical="center"/>
      <protection/>
    </xf>
    <xf numFmtId="9" fontId="13" fillId="0" borderId="0" xfId="117" applyNumberFormat="1">
      <alignment/>
      <protection/>
    </xf>
    <xf numFmtId="0" fontId="24" fillId="0" borderId="0" xfId="117" applyFont="1" applyFill="1" applyBorder="1" applyAlignment="1" applyProtection="1">
      <alignment horizontal="left" vertical="center"/>
      <protection/>
    </xf>
    <xf numFmtId="0" fontId="28" fillId="0" borderId="0" xfId="117" applyFont="1" applyFill="1" applyBorder="1" applyAlignment="1" applyProtection="1">
      <alignment horizontal="center" vertical="center" wrapText="1"/>
      <protection/>
    </xf>
    <xf numFmtId="2" fontId="13" fillId="0" borderId="0" xfId="117" applyNumberFormat="1" applyFill="1" applyProtection="1">
      <alignment/>
      <protection/>
    </xf>
    <xf numFmtId="0" fontId="13" fillId="0" borderId="0" xfId="117" applyFont="1" applyFill="1" applyAlignment="1" applyProtection="1">
      <alignment horizontal="right"/>
      <protection/>
    </xf>
    <xf numFmtId="0" fontId="13" fillId="0" borderId="0" xfId="119" applyFill="1" applyProtection="1">
      <alignment/>
      <protection/>
    </xf>
    <xf numFmtId="2" fontId="13" fillId="0" borderId="0" xfId="119" applyNumberFormat="1">
      <alignment/>
      <protection/>
    </xf>
    <xf numFmtId="0" fontId="13" fillId="0" borderId="0" xfId="119">
      <alignment/>
      <protection/>
    </xf>
    <xf numFmtId="0" fontId="13" fillId="0" borderId="0" xfId="119" applyFill="1">
      <alignment/>
      <protection/>
    </xf>
    <xf numFmtId="0" fontId="25" fillId="0" borderId="41" xfId="119" applyFont="1" applyFill="1" applyBorder="1" applyAlignment="1" applyProtection="1">
      <alignment vertical="center"/>
      <protection/>
    </xf>
    <xf numFmtId="0" fontId="21" fillId="11" borderId="10" xfId="119" applyFont="1" applyFill="1" applyBorder="1" applyAlignment="1" applyProtection="1">
      <alignment horizontal="center" vertical="center"/>
      <protection/>
    </xf>
    <xf numFmtId="0" fontId="21" fillId="11" borderId="10" xfId="119" applyFont="1" applyFill="1" applyBorder="1" applyAlignment="1" applyProtection="1">
      <alignment horizontal="center" vertical="center" wrapText="1"/>
      <protection/>
    </xf>
    <xf numFmtId="0" fontId="21" fillId="11" borderId="11" xfId="119" applyFont="1" applyFill="1" applyBorder="1" applyAlignment="1" applyProtection="1">
      <alignment horizontal="center" vertical="center"/>
      <protection/>
    </xf>
    <xf numFmtId="0" fontId="21" fillId="11" borderId="11" xfId="119" applyFont="1" applyFill="1" applyBorder="1" applyAlignment="1" applyProtection="1">
      <alignment horizontal="center" vertical="center" wrapText="1"/>
      <protection/>
    </xf>
    <xf numFmtId="0" fontId="21" fillId="11" borderId="12" xfId="119" applyFont="1" applyFill="1" applyBorder="1" applyAlignment="1" applyProtection="1">
      <alignment horizontal="center" vertical="center" wrapText="1"/>
      <protection/>
    </xf>
    <xf numFmtId="2" fontId="13" fillId="0" borderId="13" xfId="119" applyNumberFormat="1" applyBorder="1">
      <alignment/>
      <protection/>
    </xf>
    <xf numFmtId="0" fontId="13" fillId="0" borderId="0" xfId="119" applyFill="1" applyBorder="1">
      <alignment/>
      <protection/>
    </xf>
    <xf numFmtId="0" fontId="13" fillId="0" borderId="14" xfId="119" applyFill="1" applyBorder="1" applyAlignment="1" applyProtection="1">
      <alignment horizontal="center" vertical="center"/>
      <protection/>
    </xf>
    <xf numFmtId="0" fontId="13" fillId="0" borderId="15" xfId="119" applyFont="1" applyFill="1" applyBorder="1" applyAlignment="1" applyProtection="1">
      <alignment horizontal="left" vertical="center" wrapText="1"/>
      <protection/>
    </xf>
    <xf numFmtId="0" fontId="22" fillId="0" borderId="15" xfId="119" applyFont="1" applyFill="1" applyBorder="1" applyAlignment="1" applyProtection="1">
      <alignment horizontal="left" vertical="center" wrapText="1"/>
      <protection/>
    </xf>
    <xf numFmtId="0" fontId="13" fillId="0" borderId="15" xfId="119" applyFill="1" applyBorder="1" applyAlignment="1" applyProtection="1">
      <alignment horizontal="center" vertical="center" wrapText="1"/>
      <protection/>
    </xf>
    <xf numFmtId="4" fontId="13" fillId="0" borderId="15" xfId="119" applyNumberFormat="1" applyFill="1" applyBorder="1" applyAlignment="1" applyProtection="1">
      <alignment horizontal="center" vertical="center"/>
      <protection/>
    </xf>
    <xf numFmtId="4" fontId="13" fillId="0" borderId="16" xfId="119" applyNumberFormat="1" applyFill="1" applyBorder="1" applyAlignment="1" applyProtection="1">
      <alignment horizontal="right" vertical="center"/>
      <protection/>
    </xf>
    <xf numFmtId="2" fontId="13" fillId="0" borderId="13" xfId="119" applyNumberFormat="1" applyFill="1" applyBorder="1">
      <alignment/>
      <protection/>
    </xf>
    <xf numFmtId="4" fontId="13" fillId="0" borderId="15" xfId="119" applyNumberFormat="1" applyFont="1" applyFill="1" applyBorder="1" applyAlignment="1" applyProtection="1">
      <alignment horizontal="center" vertical="center"/>
      <protection/>
    </xf>
    <xf numFmtId="4" fontId="13" fillId="0" borderId="15" xfId="119" applyNumberFormat="1" applyFont="1" applyFill="1" applyBorder="1" applyAlignment="1" applyProtection="1">
      <alignment horizontal="center" vertical="center"/>
      <protection/>
    </xf>
    <xf numFmtId="0" fontId="22" fillId="0" borderId="15" xfId="119" applyFont="1" applyFill="1" applyBorder="1" applyAlignment="1" applyProtection="1">
      <alignment horizontal="center" vertical="center" wrapText="1"/>
      <protection/>
    </xf>
    <xf numFmtId="4" fontId="13" fillId="0" borderId="0" xfId="119" applyNumberFormat="1" applyFill="1" applyBorder="1">
      <alignment/>
      <protection/>
    </xf>
    <xf numFmtId="0" fontId="13" fillId="0" borderId="0" xfId="119" applyBorder="1">
      <alignment/>
      <protection/>
    </xf>
    <xf numFmtId="4" fontId="13" fillId="0" borderId="16" xfId="119" applyNumberFormat="1" applyFill="1" applyBorder="1" applyAlignment="1" applyProtection="1">
      <alignment horizontal="center" vertical="center"/>
      <protection/>
    </xf>
    <xf numFmtId="0" fontId="13" fillId="0" borderId="20" xfId="119" applyFont="1" applyFill="1" applyBorder="1" applyAlignment="1" applyProtection="1">
      <alignment horizontal="left" vertical="center" wrapText="1"/>
      <protection/>
    </xf>
    <xf numFmtId="0" fontId="13" fillId="0" borderId="17" xfId="119" applyFont="1" applyFill="1" applyBorder="1" applyAlignment="1" applyProtection="1">
      <alignment horizontal="left" vertical="center" wrapText="1"/>
      <protection/>
    </xf>
    <xf numFmtId="0" fontId="13" fillId="0" borderId="15" xfId="119" applyFont="1" applyFill="1" applyBorder="1" applyAlignment="1" applyProtection="1">
      <alignment horizontal="center" vertical="center" wrapText="1"/>
      <protection/>
    </xf>
    <xf numFmtId="4" fontId="13" fillId="0" borderId="0" xfId="119" applyNumberFormat="1" applyBorder="1">
      <alignment/>
      <protection/>
    </xf>
    <xf numFmtId="0" fontId="13" fillId="0" borderId="17" xfId="119" applyFont="1" applyFill="1" applyBorder="1" applyAlignment="1" applyProtection="1">
      <alignment horizontal="center" vertical="center" wrapText="1"/>
      <protection/>
    </xf>
    <xf numFmtId="0" fontId="13" fillId="0" borderId="16" xfId="119" applyFont="1" applyFill="1" applyBorder="1" applyAlignment="1" applyProtection="1">
      <alignment horizontal="center" vertical="center" wrapText="1"/>
      <protection/>
    </xf>
    <xf numFmtId="4" fontId="13" fillId="0" borderId="18" xfId="119" applyNumberFormat="1" applyFill="1" applyBorder="1" applyAlignment="1" applyProtection="1">
      <alignment horizontal="right" vertical="center"/>
      <protection/>
    </xf>
    <xf numFmtId="0" fontId="24" fillId="0" borderId="10" xfId="119" applyFont="1" applyFill="1" applyBorder="1" applyAlignment="1" applyProtection="1">
      <alignment horizontal="left" vertical="center"/>
      <protection/>
    </xf>
    <xf numFmtId="4" fontId="24" fillId="0" borderId="11" xfId="119" applyNumberFormat="1" applyFont="1" applyFill="1" applyBorder="1" applyAlignment="1" applyProtection="1">
      <alignment horizontal="center" vertical="center"/>
      <protection/>
    </xf>
    <xf numFmtId="4" fontId="24" fillId="0" borderId="12" xfId="119" applyNumberFormat="1" applyFont="1" applyFill="1" applyBorder="1" applyAlignment="1" applyProtection="1">
      <alignment horizontal="right" vertical="center"/>
      <protection/>
    </xf>
    <xf numFmtId="2" fontId="13" fillId="0" borderId="0" xfId="119" applyNumberFormat="1" applyFill="1" applyProtection="1">
      <alignment/>
      <protection/>
    </xf>
    <xf numFmtId="0" fontId="13" fillId="0" borderId="0" xfId="119" applyFill="1" applyBorder="1" applyAlignment="1" applyProtection="1">
      <alignment horizontal="left" vertical="center"/>
      <protection/>
    </xf>
    <xf numFmtId="9" fontId="13" fillId="0" borderId="0" xfId="119" applyNumberFormat="1" applyFont="1" applyFill="1" applyProtection="1">
      <alignment/>
      <protection/>
    </xf>
    <xf numFmtId="0" fontId="13" fillId="0" borderId="0" xfId="119" applyFill="1" applyAlignment="1" applyProtection="1">
      <alignment horizontal="center"/>
      <protection/>
    </xf>
    <xf numFmtId="0" fontId="13" fillId="0" borderId="0" xfId="119" applyFill="1" applyBorder="1" applyAlignment="1" applyProtection="1">
      <alignment horizontal="center"/>
      <protection/>
    </xf>
    <xf numFmtId="0" fontId="13" fillId="0" borderId="0" xfId="119" applyFont="1" applyFill="1" applyBorder="1" applyAlignment="1" applyProtection="1">
      <alignment horizontal="left" vertical="center" wrapText="1"/>
      <protection/>
    </xf>
    <xf numFmtId="0" fontId="13" fillId="0" borderId="0" xfId="119" applyFont="1" applyFill="1" applyBorder="1" applyAlignment="1" applyProtection="1">
      <alignment horizontal="center" vertical="center" wrapText="1"/>
      <protection/>
    </xf>
    <xf numFmtId="4" fontId="13" fillId="0" borderId="0" xfId="119" applyNumberFormat="1" applyFill="1" applyBorder="1" applyAlignment="1" applyProtection="1">
      <alignment horizontal="center" vertical="center"/>
      <protection/>
    </xf>
    <xf numFmtId="2" fontId="13" fillId="0" borderId="0" xfId="119" applyNumberFormat="1" applyBorder="1">
      <alignment/>
      <protection/>
    </xf>
    <xf numFmtId="0" fontId="13" fillId="0" borderId="0" xfId="119" applyFill="1" applyBorder="1" applyAlignment="1" applyProtection="1">
      <alignment horizontal="center" vertical="center"/>
      <protection/>
    </xf>
    <xf numFmtId="2" fontId="13" fillId="0" borderId="0" xfId="119" applyNumberFormat="1" applyFill="1" applyBorder="1">
      <alignment/>
      <protection/>
    </xf>
    <xf numFmtId="0" fontId="13" fillId="0" borderId="0" xfId="119" applyFill="1" applyBorder="1" applyAlignment="1" applyProtection="1">
      <alignment horizontal="center" vertical="center" wrapText="1"/>
      <protection/>
    </xf>
    <xf numFmtId="0" fontId="13" fillId="0" borderId="0" xfId="119" applyFill="1" applyBorder="1" applyProtection="1">
      <alignment/>
      <protection/>
    </xf>
    <xf numFmtId="0" fontId="13" fillId="0" borderId="0" xfId="120" applyFill="1" applyProtection="1">
      <alignment/>
      <protection/>
    </xf>
    <xf numFmtId="0" fontId="13" fillId="0" borderId="0" xfId="120">
      <alignment/>
      <protection/>
    </xf>
    <xf numFmtId="0" fontId="13" fillId="0" borderId="0" xfId="120" applyFill="1">
      <alignment/>
      <protection/>
    </xf>
    <xf numFmtId="0" fontId="21" fillId="11" borderId="10" xfId="120" applyFont="1" applyFill="1" applyBorder="1" applyAlignment="1" applyProtection="1">
      <alignment horizontal="center" vertical="center"/>
      <protection/>
    </xf>
    <xf numFmtId="0" fontId="21" fillId="11" borderId="10" xfId="120" applyFont="1" applyFill="1" applyBorder="1" applyAlignment="1" applyProtection="1">
      <alignment horizontal="center" vertical="center" wrapText="1"/>
      <protection/>
    </xf>
    <xf numFmtId="0" fontId="21" fillId="11" borderId="11" xfId="120" applyFont="1" applyFill="1" applyBorder="1" applyAlignment="1" applyProtection="1">
      <alignment horizontal="center" vertical="center"/>
      <protection/>
    </xf>
    <xf numFmtId="0" fontId="21" fillId="11" borderId="11" xfId="120" applyFont="1" applyFill="1" applyBorder="1" applyAlignment="1" applyProtection="1">
      <alignment horizontal="center" vertical="center" wrapText="1"/>
      <protection/>
    </xf>
    <xf numFmtId="0" fontId="21" fillId="11" borderId="34" xfId="120" applyFont="1" applyFill="1" applyBorder="1" applyAlignment="1" applyProtection="1">
      <alignment horizontal="center" vertical="center" wrapText="1"/>
      <protection/>
    </xf>
    <xf numFmtId="0" fontId="13" fillId="0" borderId="14" xfId="120" applyFill="1" applyBorder="1" applyAlignment="1" applyProtection="1">
      <alignment horizontal="center" vertical="center"/>
      <protection/>
    </xf>
    <xf numFmtId="0" fontId="13" fillId="0" borderId="15" xfId="120" applyFont="1" applyFill="1" applyBorder="1" applyAlignment="1" applyProtection="1">
      <alignment horizontal="left" vertical="center" wrapText="1"/>
      <protection/>
    </xf>
    <xf numFmtId="0" fontId="13" fillId="0" borderId="15" xfId="120" applyFill="1" applyBorder="1" applyAlignment="1" applyProtection="1">
      <alignment horizontal="center" vertical="center" wrapText="1"/>
      <protection/>
    </xf>
    <xf numFmtId="4" fontId="13" fillId="0" borderId="15" xfId="120" applyNumberFormat="1" applyFill="1" applyBorder="1" applyAlignment="1" applyProtection="1">
      <alignment horizontal="center" vertical="center"/>
      <protection/>
    </xf>
    <xf numFmtId="4" fontId="13" fillId="0" borderId="32" xfId="120" applyNumberFormat="1" applyFill="1" applyBorder="1" applyAlignment="1" applyProtection="1">
      <alignment horizontal="right" vertical="center"/>
      <protection/>
    </xf>
    <xf numFmtId="4" fontId="13" fillId="0" borderId="15" xfId="120" applyNumberFormat="1" applyFont="1" applyFill="1" applyBorder="1" applyAlignment="1" applyProtection="1">
      <alignment horizontal="center" vertical="center"/>
      <protection/>
    </xf>
    <xf numFmtId="4" fontId="13" fillId="0" borderId="15" xfId="120" applyNumberFormat="1" applyFont="1" applyFill="1" applyBorder="1" applyAlignment="1" applyProtection="1">
      <alignment horizontal="center" vertical="center"/>
      <protection/>
    </xf>
    <xf numFmtId="4" fontId="13" fillId="0" borderId="0" xfId="120" applyNumberFormat="1" applyFont="1" applyFill="1">
      <alignment/>
      <protection/>
    </xf>
    <xf numFmtId="0" fontId="13" fillId="0" borderId="15" xfId="120" applyFont="1" applyFill="1" applyBorder="1" applyAlignment="1" applyProtection="1">
      <alignment horizontal="center" vertical="center" wrapText="1"/>
      <protection/>
    </xf>
    <xf numFmtId="0" fontId="24" fillId="0" borderId="10" xfId="120" applyFont="1" applyFill="1" applyBorder="1" applyAlignment="1" applyProtection="1">
      <alignment horizontal="left" vertical="center"/>
      <protection/>
    </xf>
    <xf numFmtId="4" fontId="24" fillId="0" borderId="11" xfId="120" applyNumberFormat="1" applyFont="1" applyFill="1" applyBorder="1" applyAlignment="1" applyProtection="1">
      <alignment horizontal="center" vertical="center"/>
      <protection/>
    </xf>
    <xf numFmtId="4" fontId="24" fillId="0" borderId="34" xfId="120" applyNumberFormat="1" applyFont="1" applyFill="1" applyBorder="1" applyAlignment="1" applyProtection="1">
      <alignment horizontal="right" vertical="center"/>
      <protection/>
    </xf>
    <xf numFmtId="2" fontId="13" fillId="0" borderId="0" xfId="120" applyNumberFormat="1" applyFill="1" applyProtection="1">
      <alignment/>
      <protection/>
    </xf>
    <xf numFmtId="0" fontId="13" fillId="0" borderId="0" xfId="120" applyFill="1" applyBorder="1" applyAlignment="1" applyProtection="1">
      <alignment horizontal="left" vertical="center"/>
      <protection/>
    </xf>
    <xf numFmtId="0" fontId="13" fillId="0" borderId="0" xfId="121" applyFill="1" applyProtection="1">
      <alignment/>
      <protection/>
    </xf>
    <xf numFmtId="2" fontId="13" fillId="0" borderId="0" xfId="121" applyNumberFormat="1">
      <alignment/>
      <protection/>
    </xf>
    <xf numFmtId="0" fontId="13" fillId="0" borderId="0" xfId="121">
      <alignment/>
      <protection/>
    </xf>
    <xf numFmtId="0" fontId="13" fillId="0" borderId="0" xfId="121" applyFill="1">
      <alignment/>
      <protection/>
    </xf>
    <xf numFmtId="0" fontId="26" fillId="0" borderId="0" xfId="121" applyFont="1" applyFill="1" applyBorder="1" applyAlignment="1" applyProtection="1">
      <alignment horizontal="left" vertical="center"/>
      <protection/>
    </xf>
    <xf numFmtId="0" fontId="21" fillId="11" borderId="10" xfId="121" applyFont="1" applyFill="1" applyBorder="1" applyAlignment="1" applyProtection="1">
      <alignment horizontal="center" vertical="center"/>
      <protection/>
    </xf>
    <xf numFmtId="0" fontId="21" fillId="11" borderId="10" xfId="121" applyFont="1" applyFill="1" applyBorder="1" applyAlignment="1" applyProtection="1">
      <alignment horizontal="center" vertical="center" wrapText="1"/>
      <protection/>
    </xf>
    <xf numFmtId="0" fontId="21" fillId="11" borderId="11" xfId="121" applyFont="1" applyFill="1" applyBorder="1" applyAlignment="1" applyProtection="1">
      <alignment horizontal="center" vertical="center"/>
      <protection/>
    </xf>
    <xf numFmtId="0" fontId="21" fillId="11" borderId="11" xfId="121" applyFont="1" applyFill="1" applyBorder="1" applyAlignment="1" applyProtection="1">
      <alignment horizontal="center" vertical="center" wrapText="1"/>
      <protection/>
    </xf>
    <xf numFmtId="0" fontId="21" fillId="11" borderId="12" xfId="121" applyFont="1" applyFill="1" applyBorder="1" applyAlignment="1" applyProtection="1">
      <alignment horizontal="center" vertical="center" wrapText="1"/>
      <protection/>
    </xf>
    <xf numFmtId="2" fontId="13" fillId="0" borderId="13" xfId="121" applyNumberFormat="1" applyBorder="1">
      <alignment/>
      <protection/>
    </xf>
    <xf numFmtId="0" fontId="13" fillId="0" borderId="0" xfId="121" applyFill="1" applyBorder="1">
      <alignment/>
      <protection/>
    </xf>
    <xf numFmtId="0" fontId="13" fillId="0" borderId="14" xfId="121" applyFill="1" applyBorder="1" applyAlignment="1" applyProtection="1">
      <alignment horizontal="center" vertical="center"/>
      <protection/>
    </xf>
    <xf numFmtId="0" fontId="13" fillId="0" borderId="15" xfId="121" applyFont="1" applyFill="1" applyBorder="1" applyAlignment="1" applyProtection="1">
      <alignment horizontal="left" vertical="center" wrapText="1"/>
      <protection/>
    </xf>
    <xf numFmtId="0" fontId="13" fillId="0" borderId="15" xfId="121" applyFill="1" applyBorder="1" applyAlignment="1" applyProtection="1">
      <alignment horizontal="center" vertical="center" wrapText="1"/>
      <protection/>
    </xf>
    <xf numFmtId="4" fontId="13" fillId="0" borderId="15" xfId="121" applyNumberFormat="1" applyFill="1" applyBorder="1" applyAlignment="1" applyProtection="1">
      <alignment horizontal="center" vertical="center"/>
      <protection/>
    </xf>
    <xf numFmtId="4" fontId="13" fillId="0" borderId="16" xfId="121" applyNumberFormat="1" applyFill="1" applyBorder="1" applyAlignment="1" applyProtection="1">
      <alignment horizontal="right" vertical="center"/>
      <protection/>
    </xf>
    <xf numFmtId="2" fontId="13" fillId="0" borderId="13" xfId="121" applyNumberFormat="1" applyFill="1" applyBorder="1">
      <alignment/>
      <protection/>
    </xf>
    <xf numFmtId="4" fontId="13" fillId="0" borderId="15" xfId="121" applyNumberFormat="1" applyFont="1" applyFill="1" applyBorder="1" applyAlignment="1" applyProtection="1">
      <alignment horizontal="center" vertical="center"/>
      <protection/>
    </xf>
    <xf numFmtId="4" fontId="13" fillId="0" borderId="15" xfId="121" applyNumberFormat="1" applyFont="1" applyFill="1" applyBorder="1" applyAlignment="1" applyProtection="1">
      <alignment horizontal="center" vertical="center"/>
      <protection/>
    </xf>
    <xf numFmtId="0" fontId="13" fillId="0" borderId="0" xfId="121" applyBorder="1">
      <alignment/>
      <protection/>
    </xf>
    <xf numFmtId="0" fontId="24" fillId="0" borderId="10" xfId="121" applyFont="1" applyFill="1" applyBorder="1" applyAlignment="1" applyProtection="1">
      <alignment horizontal="left" vertical="center"/>
      <protection/>
    </xf>
    <xf numFmtId="4" fontId="24" fillId="0" borderId="11" xfId="121" applyNumberFormat="1" applyFont="1" applyFill="1" applyBorder="1" applyAlignment="1" applyProtection="1">
      <alignment horizontal="center" vertical="center"/>
      <protection/>
    </xf>
    <xf numFmtId="4" fontId="24" fillId="0" borderId="12" xfId="121" applyNumberFormat="1" applyFont="1" applyFill="1" applyBorder="1" applyAlignment="1" applyProtection="1">
      <alignment horizontal="right" vertical="center"/>
      <protection/>
    </xf>
    <xf numFmtId="2" fontId="13" fillId="0" borderId="0" xfId="121" applyNumberFormat="1" applyFill="1" applyProtection="1">
      <alignment/>
      <protection/>
    </xf>
    <xf numFmtId="0" fontId="13" fillId="0" borderId="0" xfId="122" applyFill="1" applyProtection="1">
      <alignment/>
      <protection/>
    </xf>
    <xf numFmtId="0" fontId="13" fillId="0" borderId="0" xfId="122">
      <alignment/>
      <protection/>
    </xf>
    <xf numFmtId="0" fontId="13" fillId="0" borderId="0" xfId="122" applyFill="1">
      <alignment/>
      <protection/>
    </xf>
    <xf numFmtId="0" fontId="21" fillId="11" borderId="10" xfId="122" applyFont="1" applyFill="1" applyBorder="1" applyAlignment="1" applyProtection="1">
      <alignment horizontal="center" vertical="center"/>
      <protection/>
    </xf>
    <xf numFmtId="0" fontId="21" fillId="11" borderId="10" xfId="122" applyFont="1" applyFill="1" applyBorder="1" applyAlignment="1" applyProtection="1">
      <alignment horizontal="center" vertical="center" wrapText="1"/>
      <protection/>
    </xf>
    <xf numFmtId="0" fontId="21" fillId="11" borderId="11" xfId="122" applyFont="1" applyFill="1" applyBorder="1" applyAlignment="1" applyProtection="1">
      <alignment horizontal="center" vertical="center"/>
      <protection/>
    </xf>
    <xf numFmtId="0" fontId="21" fillId="11" borderId="11" xfId="122" applyFont="1" applyFill="1" applyBorder="1" applyAlignment="1" applyProtection="1">
      <alignment horizontal="center" vertical="center" wrapText="1"/>
      <protection/>
    </xf>
    <xf numFmtId="0" fontId="21" fillId="11" borderId="34" xfId="122" applyFont="1" applyFill="1" applyBorder="1" applyAlignment="1" applyProtection="1">
      <alignment horizontal="center" vertical="center" wrapText="1"/>
      <protection/>
    </xf>
    <xf numFmtId="0" fontId="13" fillId="0" borderId="14" xfId="122" applyFill="1" applyBorder="1" applyAlignment="1" applyProtection="1">
      <alignment horizontal="center" vertical="center"/>
      <protection/>
    </xf>
    <xf numFmtId="0" fontId="13" fillId="0" borderId="15" xfId="122" applyFont="1" applyFill="1" applyBorder="1" applyAlignment="1" applyProtection="1">
      <alignment horizontal="left" vertical="center" wrapText="1"/>
      <protection/>
    </xf>
    <xf numFmtId="0" fontId="13" fillId="0" borderId="15" xfId="122" applyFill="1" applyBorder="1" applyAlignment="1" applyProtection="1">
      <alignment horizontal="center" vertical="center" wrapText="1"/>
      <protection/>
    </xf>
    <xf numFmtId="4" fontId="13" fillId="0" borderId="15" xfId="122" applyNumberFormat="1" applyFill="1" applyBorder="1" applyAlignment="1" applyProtection="1">
      <alignment horizontal="center" vertical="center"/>
      <protection/>
    </xf>
    <xf numFmtId="4" fontId="13" fillId="0" borderId="32" xfId="122" applyNumberFormat="1" applyFill="1" applyBorder="1" applyAlignment="1" applyProtection="1">
      <alignment horizontal="right" vertical="center"/>
      <protection/>
    </xf>
    <xf numFmtId="4" fontId="13" fillId="0" borderId="15" xfId="122" applyNumberFormat="1" applyFont="1" applyFill="1" applyBorder="1" applyAlignment="1" applyProtection="1">
      <alignment horizontal="center" vertical="center"/>
      <protection/>
    </xf>
    <xf numFmtId="4" fontId="13" fillId="0" borderId="15" xfId="122" applyNumberFormat="1" applyFont="1" applyFill="1" applyBorder="1" applyAlignment="1" applyProtection="1">
      <alignment horizontal="center" vertical="center"/>
      <protection/>
    </xf>
    <xf numFmtId="0" fontId="13" fillId="0" borderId="15" xfId="122" applyFont="1" applyFill="1" applyBorder="1" applyAlignment="1" applyProtection="1">
      <alignment horizontal="center" vertical="center" wrapText="1"/>
      <protection/>
    </xf>
    <xf numFmtId="0" fontId="13" fillId="0" borderId="16" xfId="122" applyFont="1" applyFill="1" applyBorder="1" applyAlignment="1" applyProtection="1">
      <alignment horizontal="center" vertical="center" wrapText="1"/>
      <protection/>
    </xf>
    <xf numFmtId="0" fontId="24" fillId="0" borderId="10" xfId="122" applyFont="1" applyFill="1" applyBorder="1" applyAlignment="1" applyProtection="1">
      <alignment horizontal="left" vertical="center"/>
      <protection/>
    </xf>
    <xf numFmtId="4" fontId="24" fillId="0" borderId="11" xfId="122" applyNumberFormat="1" applyFont="1" applyFill="1" applyBorder="1" applyAlignment="1" applyProtection="1">
      <alignment horizontal="center" vertical="center"/>
      <protection/>
    </xf>
    <xf numFmtId="4" fontId="24" fillId="0" borderId="34" xfId="122" applyNumberFormat="1" applyFont="1" applyFill="1" applyBorder="1" applyAlignment="1" applyProtection="1">
      <alignment horizontal="right" vertical="center"/>
      <protection/>
    </xf>
    <xf numFmtId="2" fontId="13" fillId="0" borderId="0" xfId="122" applyNumberFormat="1" applyFont="1" applyFill="1" applyProtection="1">
      <alignment/>
      <protection/>
    </xf>
    <xf numFmtId="0" fontId="13" fillId="0" borderId="0" xfId="122" applyFont="1" applyFill="1" applyBorder="1" applyAlignment="1" applyProtection="1">
      <alignment horizontal="left" vertical="center"/>
      <protection/>
    </xf>
    <xf numFmtId="0" fontId="13" fillId="0" borderId="0" xfId="122" applyFill="1" applyBorder="1" applyAlignment="1" applyProtection="1">
      <alignment horizontal="left" vertical="center"/>
      <protection/>
    </xf>
    <xf numFmtId="0" fontId="13" fillId="0" borderId="0" xfId="123" applyFill="1" applyProtection="1">
      <alignment/>
      <protection/>
    </xf>
    <xf numFmtId="2" fontId="13" fillId="0" borderId="0" xfId="123" applyNumberFormat="1">
      <alignment/>
      <protection/>
    </xf>
    <xf numFmtId="0" fontId="13" fillId="0" borderId="0" xfId="123">
      <alignment/>
      <protection/>
    </xf>
    <xf numFmtId="0" fontId="13" fillId="0" borderId="0" xfId="123" applyFill="1">
      <alignment/>
      <protection/>
    </xf>
    <xf numFmtId="0" fontId="26" fillId="0" borderId="0" xfId="123" applyFont="1" applyFill="1" applyBorder="1" applyAlignment="1" applyProtection="1">
      <alignment horizontal="center" vertical="center"/>
      <protection/>
    </xf>
    <xf numFmtId="0" fontId="21" fillId="11" borderId="10" xfId="123" applyFont="1" applyFill="1" applyBorder="1" applyAlignment="1" applyProtection="1">
      <alignment horizontal="center" vertical="center"/>
      <protection/>
    </xf>
    <xf numFmtId="0" fontId="21" fillId="11" borderId="10" xfId="123" applyFont="1" applyFill="1" applyBorder="1" applyAlignment="1" applyProtection="1">
      <alignment horizontal="center" vertical="center" wrapText="1"/>
      <protection/>
    </xf>
    <xf numFmtId="0" fontId="21" fillId="11" borderId="11" xfId="123" applyFont="1" applyFill="1" applyBorder="1" applyAlignment="1" applyProtection="1">
      <alignment horizontal="center" vertical="center"/>
      <protection/>
    </xf>
    <xf numFmtId="0" fontId="21" fillId="11" borderId="11" xfId="123" applyFont="1" applyFill="1" applyBorder="1" applyAlignment="1" applyProtection="1">
      <alignment horizontal="center" vertical="center" wrapText="1"/>
      <protection/>
    </xf>
    <xf numFmtId="0" fontId="21" fillId="11" borderId="12" xfId="123" applyFont="1" applyFill="1" applyBorder="1" applyAlignment="1" applyProtection="1">
      <alignment horizontal="center" vertical="center" wrapText="1"/>
      <protection/>
    </xf>
    <xf numFmtId="2" fontId="13" fillId="0" borderId="13" xfId="123" applyNumberFormat="1" applyBorder="1">
      <alignment/>
      <protection/>
    </xf>
    <xf numFmtId="0" fontId="13" fillId="0" borderId="0" xfId="123" applyFill="1" applyBorder="1">
      <alignment/>
      <protection/>
    </xf>
    <xf numFmtId="0" fontId="13" fillId="0" borderId="14" xfId="123" applyFill="1" applyBorder="1" applyAlignment="1" applyProtection="1">
      <alignment horizontal="center" vertical="center"/>
      <protection/>
    </xf>
    <xf numFmtId="0" fontId="13" fillId="0" borderId="15" xfId="123" applyFont="1" applyFill="1" applyBorder="1" applyAlignment="1" applyProtection="1">
      <alignment horizontal="left" vertical="center" wrapText="1"/>
      <protection/>
    </xf>
    <xf numFmtId="0" fontId="13" fillId="0" borderId="15" xfId="123" applyFill="1" applyBorder="1" applyAlignment="1" applyProtection="1">
      <alignment horizontal="center" vertical="center" wrapText="1"/>
      <protection/>
    </xf>
    <xf numFmtId="4" fontId="13" fillId="0" borderId="15" xfId="123" applyNumberFormat="1" applyFill="1" applyBorder="1" applyAlignment="1" applyProtection="1">
      <alignment horizontal="center" vertical="center"/>
      <protection/>
    </xf>
    <xf numFmtId="4" fontId="13" fillId="0" borderId="16" xfId="123" applyNumberFormat="1" applyFill="1" applyBorder="1" applyAlignment="1" applyProtection="1">
      <alignment horizontal="right" vertical="center"/>
      <protection/>
    </xf>
    <xf numFmtId="2" fontId="13" fillId="0" borderId="13" xfId="123" applyNumberFormat="1" applyFill="1" applyBorder="1">
      <alignment/>
      <protection/>
    </xf>
    <xf numFmtId="0" fontId="22" fillId="0" borderId="15" xfId="123" applyFont="1" applyFill="1" applyBorder="1" applyAlignment="1" applyProtection="1">
      <alignment horizontal="left" vertical="center" wrapText="1"/>
      <protection/>
    </xf>
    <xf numFmtId="4" fontId="13" fillId="0" borderId="15" xfId="123" applyNumberFormat="1" applyFont="1" applyFill="1" applyBorder="1" applyAlignment="1" applyProtection="1">
      <alignment horizontal="center" vertical="center"/>
      <protection/>
    </xf>
    <xf numFmtId="4" fontId="13" fillId="0" borderId="15" xfId="123" applyNumberFormat="1" applyFont="1" applyFill="1" applyBorder="1" applyAlignment="1" applyProtection="1">
      <alignment horizontal="center" vertical="center"/>
      <protection/>
    </xf>
    <xf numFmtId="0" fontId="13" fillId="0" borderId="0" xfId="123" applyBorder="1">
      <alignment/>
      <protection/>
    </xf>
    <xf numFmtId="0" fontId="24" fillId="0" borderId="10" xfId="123" applyFont="1" applyFill="1" applyBorder="1" applyAlignment="1" applyProtection="1">
      <alignment horizontal="left" vertical="center"/>
      <protection/>
    </xf>
    <xf numFmtId="4" fontId="24" fillId="0" borderId="11" xfId="123" applyNumberFormat="1" applyFont="1" applyFill="1" applyBorder="1" applyAlignment="1" applyProtection="1">
      <alignment horizontal="center" vertical="center"/>
      <protection/>
    </xf>
    <xf numFmtId="4" fontId="24" fillId="0" borderId="12" xfId="123" applyNumberFormat="1" applyFont="1" applyFill="1" applyBorder="1" applyAlignment="1" applyProtection="1">
      <alignment horizontal="right" vertical="center"/>
      <protection/>
    </xf>
    <xf numFmtId="2" fontId="13" fillId="0" borderId="0" xfId="123" applyNumberFormat="1" applyFill="1" applyProtection="1">
      <alignment/>
      <protection/>
    </xf>
    <xf numFmtId="0" fontId="13" fillId="0" borderId="0" xfId="123" applyFill="1" applyBorder="1" applyAlignment="1" applyProtection="1">
      <alignment horizontal="left" vertical="center"/>
      <protection/>
    </xf>
    <xf numFmtId="0" fontId="13" fillId="0" borderId="0" xfId="123" applyFont="1" applyFill="1" applyBorder="1" applyAlignment="1" applyProtection="1">
      <alignment horizontal="left" vertical="center"/>
      <protection/>
    </xf>
    <xf numFmtId="0" fontId="13" fillId="0" borderId="0" xfId="124" applyFill="1" applyProtection="1">
      <alignment/>
      <protection/>
    </xf>
    <xf numFmtId="2" fontId="13" fillId="0" borderId="0" xfId="124" applyNumberFormat="1">
      <alignment/>
      <protection/>
    </xf>
    <xf numFmtId="0" fontId="13" fillId="0" borderId="0" xfId="124">
      <alignment/>
      <protection/>
    </xf>
    <xf numFmtId="0" fontId="13" fillId="0" borderId="0" xfId="124" applyFill="1">
      <alignment/>
      <protection/>
    </xf>
    <xf numFmtId="0" fontId="26" fillId="0" borderId="0" xfId="124" applyFont="1" applyFill="1" applyBorder="1" applyAlignment="1" applyProtection="1">
      <alignment horizontal="left" vertical="center"/>
      <protection/>
    </xf>
    <xf numFmtId="0" fontId="21" fillId="11" borderId="10" xfId="124" applyFont="1" applyFill="1" applyBorder="1" applyAlignment="1" applyProtection="1">
      <alignment horizontal="center" vertical="center"/>
      <protection/>
    </xf>
    <xf numFmtId="0" fontId="21" fillId="11" borderId="10" xfId="124" applyFont="1" applyFill="1" applyBorder="1" applyAlignment="1" applyProtection="1">
      <alignment horizontal="center" vertical="center" wrapText="1"/>
      <protection/>
    </xf>
    <xf numFmtId="0" fontId="21" fillId="11" borderId="11" xfId="124" applyFont="1" applyFill="1" applyBorder="1" applyAlignment="1" applyProtection="1">
      <alignment horizontal="center" vertical="center"/>
      <protection/>
    </xf>
    <xf numFmtId="0" fontId="21" fillId="11" borderId="11" xfId="124" applyFont="1" applyFill="1" applyBorder="1" applyAlignment="1" applyProtection="1">
      <alignment horizontal="center" vertical="center" wrapText="1"/>
      <protection/>
    </xf>
    <xf numFmtId="0" fontId="21" fillId="11" borderId="12" xfId="124" applyFont="1" applyFill="1" applyBorder="1" applyAlignment="1" applyProtection="1">
      <alignment horizontal="center" vertical="center" wrapText="1"/>
      <protection/>
    </xf>
    <xf numFmtId="2" fontId="13" fillId="0" borderId="13" xfId="124" applyNumberFormat="1" applyBorder="1">
      <alignment/>
      <protection/>
    </xf>
    <xf numFmtId="0" fontId="13" fillId="0" borderId="0" xfId="124" applyFill="1" applyBorder="1">
      <alignment/>
      <protection/>
    </xf>
    <xf numFmtId="0" fontId="13" fillId="0" borderId="14" xfId="124" applyFill="1" applyBorder="1" applyAlignment="1" applyProtection="1">
      <alignment horizontal="center" vertical="center"/>
      <protection/>
    </xf>
    <xf numFmtId="0" fontId="13" fillId="0" borderId="15" xfId="124" applyFont="1" applyFill="1" applyBorder="1" applyAlignment="1" applyProtection="1">
      <alignment horizontal="left" vertical="center" wrapText="1"/>
      <protection/>
    </xf>
    <xf numFmtId="0" fontId="13" fillId="0" borderId="15" xfId="124" applyFill="1" applyBorder="1" applyAlignment="1" applyProtection="1">
      <alignment horizontal="center" vertical="center" wrapText="1"/>
      <protection/>
    </xf>
    <xf numFmtId="4" fontId="13" fillId="0" borderId="15" xfId="124" applyNumberFormat="1" applyFill="1" applyBorder="1" applyAlignment="1" applyProtection="1">
      <alignment horizontal="center" vertical="center"/>
      <protection/>
    </xf>
    <xf numFmtId="4" fontId="13" fillId="0" borderId="16" xfId="124" applyNumberFormat="1" applyFill="1" applyBorder="1" applyAlignment="1" applyProtection="1">
      <alignment horizontal="right" vertical="center"/>
      <protection/>
    </xf>
    <xf numFmtId="2" fontId="13" fillId="0" borderId="13" xfId="124" applyNumberFormat="1" applyFill="1" applyBorder="1">
      <alignment/>
      <protection/>
    </xf>
    <xf numFmtId="0" fontId="22" fillId="0" borderId="15" xfId="124" applyFont="1" applyFill="1" applyBorder="1" applyAlignment="1" applyProtection="1">
      <alignment horizontal="left" vertical="center" wrapText="1"/>
      <protection/>
    </xf>
    <xf numFmtId="4" fontId="13" fillId="0" borderId="15" xfId="124" applyNumberFormat="1" applyFont="1" applyFill="1" applyBorder="1" applyAlignment="1" applyProtection="1">
      <alignment horizontal="center" vertical="center"/>
      <protection/>
    </xf>
    <xf numFmtId="4" fontId="13" fillId="0" borderId="15" xfId="124" applyNumberFormat="1" applyFont="1" applyFill="1" applyBorder="1" applyAlignment="1" applyProtection="1">
      <alignment horizontal="center" vertical="center"/>
      <protection/>
    </xf>
    <xf numFmtId="0" fontId="13" fillId="0" borderId="0" xfId="124" applyBorder="1">
      <alignment/>
      <protection/>
    </xf>
    <xf numFmtId="0" fontId="13" fillId="0" borderId="17" xfId="124" applyFont="1" applyFill="1" applyBorder="1" applyAlignment="1" applyProtection="1">
      <alignment vertical="center" wrapText="1"/>
      <protection/>
    </xf>
    <xf numFmtId="0" fontId="13" fillId="0" borderId="17" xfId="124" applyFont="1" applyFill="1" applyBorder="1" applyAlignment="1" applyProtection="1">
      <alignment horizontal="center" vertical="center" wrapText="1"/>
      <protection/>
    </xf>
    <xf numFmtId="0" fontId="13" fillId="0" borderId="16" xfId="124" applyFont="1" applyFill="1" applyBorder="1" applyAlignment="1" applyProtection="1">
      <alignment horizontal="center" vertical="center" wrapText="1"/>
      <protection/>
    </xf>
    <xf numFmtId="4" fontId="13" fillId="0" borderId="18" xfId="124" applyNumberFormat="1" applyFill="1" applyBorder="1" applyAlignment="1" applyProtection="1">
      <alignment vertical="center"/>
      <protection/>
    </xf>
    <xf numFmtId="0" fontId="13" fillId="0" borderId="15" xfId="124" applyFont="1" applyFill="1" applyBorder="1" applyAlignment="1" applyProtection="1">
      <alignment vertical="center" wrapText="1"/>
      <protection/>
    </xf>
    <xf numFmtId="0" fontId="13" fillId="0" borderId="15" xfId="124" applyFont="1" applyFill="1" applyBorder="1" applyAlignment="1" applyProtection="1">
      <alignment horizontal="center" vertical="center" wrapText="1"/>
      <protection/>
    </xf>
    <xf numFmtId="4" fontId="13" fillId="0" borderId="16" xfId="124" applyNumberFormat="1" applyFill="1" applyBorder="1" applyAlignment="1" applyProtection="1">
      <alignment vertical="center"/>
      <protection/>
    </xf>
    <xf numFmtId="0" fontId="13" fillId="0" borderId="20" xfId="124" applyFont="1" applyFill="1" applyBorder="1" applyAlignment="1" applyProtection="1">
      <alignment vertical="center" wrapText="1"/>
      <protection/>
    </xf>
    <xf numFmtId="0" fontId="24" fillId="0" borderId="10" xfId="124" applyFont="1" applyFill="1" applyBorder="1" applyAlignment="1" applyProtection="1">
      <alignment horizontal="left" vertical="center"/>
      <protection/>
    </xf>
    <xf numFmtId="4" fontId="24" fillId="0" borderId="11" xfId="124" applyNumberFormat="1" applyFont="1" applyFill="1" applyBorder="1" applyAlignment="1" applyProtection="1">
      <alignment horizontal="center" vertical="center"/>
      <protection/>
    </xf>
    <xf numFmtId="4" fontId="24" fillId="0" borderId="12" xfId="124" applyNumberFormat="1" applyFont="1" applyFill="1" applyBorder="1" applyAlignment="1" applyProtection="1">
      <alignment horizontal="right" vertical="center"/>
      <protection/>
    </xf>
    <xf numFmtId="2" fontId="13" fillId="0" borderId="0" xfId="124" applyNumberFormat="1" applyFill="1" applyProtection="1">
      <alignment/>
      <protection/>
    </xf>
    <xf numFmtId="0" fontId="13" fillId="0" borderId="0" xfId="124" applyFill="1" applyBorder="1" applyAlignment="1" applyProtection="1">
      <alignment horizontal="left" vertical="center"/>
      <protection/>
    </xf>
    <xf numFmtId="0" fontId="13" fillId="0" borderId="0" xfId="124" applyFont="1" applyFill="1" applyBorder="1" applyAlignment="1" applyProtection="1">
      <alignment horizontal="left" vertical="center"/>
      <protection/>
    </xf>
    <xf numFmtId="0" fontId="13" fillId="0" borderId="0" xfId="125" applyFill="1" applyProtection="1">
      <alignment/>
      <protection/>
    </xf>
    <xf numFmtId="2" fontId="13" fillId="0" borderId="0" xfId="125" applyNumberFormat="1">
      <alignment/>
      <protection/>
    </xf>
    <xf numFmtId="0" fontId="13" fillId="0" borderId="0" xfId="125">
      <alignment/>
      <protection/>
    </xf>
    <xf numFmtId="0" fontId="13" fillId="0" borderId="0" xfId="125" applyFill="1">
      <alignment/>
      <protection/>
    </xf>
    <xf numFmtId="0" fontId="21" fillId="11" borderId="10" xfId="125" applyFont="1" applyFill="1" applyBorder="1" applyAlignment="1" applyProtection="1">
      <alignment horizontal="center" vertical="center"/>
      <protection/>
    </xf>
    <xf numFmtId="0" fontId="21" fillId="11" borderId="10" xfId="125" applyFont="1" applyFill="1" applyBorder="1" applyAlignment="1" applyProtection="1">
      <alignment horizontal="center" vertical="center" wrapText="1"/>
      <protection/>
    </xf>
    <xf numFmtId="0" fontId="21" fillId="11" borderId="11" xfId="125" applyFont="1" applyFill="1" applyBorder="1" applyAlignment="1" applyProtection="1">
      <alignment horizontal="center" vertical="center"/>
      <protection/>
    </xf>
    <xf numFmtId="0" fontId="21" fillId="11" borderId="11" xfId="125" applyFont="1" applyFill="1" applyBorder="1" applyAlignment="1" applyProtection="1">
      <alignment horizontal="center" vertical="center" wrapText="1"/>
      <protection/>
    </xf>
    <xf numFmtId="0" fontId="21" fillId="11" borderId="12" xfId="125" applyFont="1" applyFill="1" applyBorder="1" applyAlignment="1" applyProtection="1">
      <alignment horizontal="center" vertical="center" wrapText="1"/>
      <protection/>
    </xf>
    <xf numFmtId="2" fontId="13" fillId="0" borderId="13" xfId="125" applyNumberFormat="1" applyBorder="1">
      <alignment/>
      <protection/>
    </xf>
    <xf numFmtId="0" fontId="13" fillId="0" borderId="0" xfId="125" applyFill="1" applyBorder="1">
      <alignment/>
      <protection/>
    </xf>
    <xf numFmtId="0" fontId="13" fillId="0" borderId="14" xfId="125" applyFill="1" applyBorder="1" applyAlignment="1" applyProtection="1">
      <alignment horizontal="center" vertical="center"/>
      <protection/>
    </xf>
    <xf numFmtId="0" fontId="13" fillId="0" borderId="15" xfId="125" applyFont="1" applyFill="1" applyBorder="1" applyAlignment="1" applyProtection="1">
      <alignment horizontal="left" vertical="center" wrapText="1"/>
      <protection/>
    </xf>
    <xf numFmtId="0" fontId="13" fillId="0" borderId="15" xfId="125" applyFill="1" applyBorder="1" applyAlignment="1" applyProtection="1">
      <alignment horizontal="center" vertical="center" wrapText="1"/>
      <protection/>
    </xf>
    <xf numFmtId="4" fontId="13" fillId="0" borderId="15" xfId="125" applyNumberFormat="1" applyFill="1" applyBorder="1" applyAlignment="1" applyProtection="1">
      <alignment horizontal="center" vertical="center"/>
      <protection/>
    </xf>
    <xf numFmtId="4" fontId="13" fillId="0" borderId="16" xfId="125" applyNumberFormat="1" applyFill="1" applyBorder="1" applyAlignment="1" applyProtection="1">
      <alignment horizontal="right" vertical="center"/>
      <protection/>
    </xf>
    <xf numFmtId="2" fontId="13" fillId="0" borderId="13" xfId="125" applyNumberFormat="1" applyFill="1" applyBorder="1">
      <alignment/>
      <protection/>
    </xf>
    <xf numFmtId="0" fontId="22" fillId="0" borderId="15" xfId="125" applyFont="1" applyFill="1" applyBorder="1" applyAlignment="1" applyProtection="1">
      <alignment horizontal="left" vertical="center" wrapText="1"/>
      <protection/>
    </xf>
    <xf numFmtId="4" fontId="13" fillId="0" borderId="15" xfId="125" applyNumberFormat="1" applyFont="1" applyFill="1" applyBorder="1" applyAlignment="1" applyProtection="1">
      <alignment horizontal="center" vertical="center"/>
      <protection/>
    </xf>
    <xf numFmtId="4" fontId="13" fillId="0" borderId="15" xfId="125" applyNumberFormat="1" applyFont="1" applyFill="1" applyBorder="1" applyAlignment="1" applyProtection="1">
      <alignment horizontal="center" vertical="center"/>
      <protection/>
    </xf>
    <xf numFmtId="0" fontId="13" fillId="0" borderId="0" xfId="125" applyBorder="1">
      <alignment/>
      <protection/>
    </xf>
    <xf numFmtId="0" fontId="24" fillId="0" borderId="10" xfId="125" applyFont="1" applyFill="1" applyBorder="1" applyAlignment="1" applyProtection="1">
      <alignment horizontal="left" vertical="center"/>
      <protection/>
    </xf>
    <xf numFmtId="4" fontId="24" fillId="0" borderId="11" xfId="125" applyNumberFormat="1" applyFont="1" applyFill="1" applyBorder="1" applyAlignment="1" applyProtection="1">
      <alignment horizontal="center" vertical="center"/>
      <protection/>
    </xf>
    <xf numFmtId="4" fontId="24" fillId="0" borderId="12" xfId="125" applyNumberFormat="1" applyFont="1" applyFill="1" applyBorder="1" applyAlignment="1" applyProtection="1">
      <alignment horizontal="right" vertical="center"/>
      <protection/>
    </xf>
    <xf numFmtId="2" fontId="13" fillId="0" borderId="0" xfId="125" applyNumberFormat="1" applyFill="1" applyProtection="1">
      <alignment/>
      <protection/>
    </xf>
    <xf numFmtId="0" fontId="13" fillId="0" borderId="0" xfId="125" applyFill="1" applyBorder="1" applyAlignment="1" applyProtection="1">
      <alignment horizontal="left" vertical="center"/>
      <protection/>
    </xf>
    <xf numFmtId="0" fontId="13" fillId="0" borderId="0" xfId="125" applyFont="1" applyFill="1" applyBorder="1" applyAlignment="1" applyProtection="1">
      <alignment horizontal="left" vertical="center"/>
      <protection/>
    </xf>
    <xf numFmtId="0" fontId="13" fillId="0" borderId="0" xfId="126" applyFill="1" applyProtection="1">
      <alignment/>
      <protection/>
    </xf>
    <xf numFmtId="2" fontId="13" fillId="0" borderId="0" xfId="126" applyNumberFormat="1">
      <alignment/>
      <protection/>
    </xf>
    <xf numFmtId="0" fontId="13" fillId="0" borderId="0" xfId="126">
      <alignment/>
      <protection/>
    </xf>
    <xf numFmtId="0" fontId="13" fillId="0" borderId="0" xfId="126" applyFill="1">
      <alignment/>
      <protection/>
    </xf>
    <xf numFmtId="0" fontId="25" fillId="0" borderId="0" xfId="126" applyFont="1" applyFill="1" applyBorder="1" applyAlignment="1" applyProtection="1">
      <alignment vertical="center"/>
      <protection/>
    </xf>
    <xf numFmtId="0" fontId="21" fillId="11" borderId="10" xfId="126" applyFont="1" applyFill="1" applyBorder="1" applyAlignment="1" applyProtection="1">
      <alignment horizontal="center" vertical="center"/>
      <protection/>
    </xf>
    <xf numFmtId="0" fontId="21" fillId="11" borderId="10" xfId="126" applyFont="1" applyFill="1" applyBorder="1" applyAlignment="1" applyProtection="1">
      <alignment horizontal="center" vertical="center" wrapText="1"/>
      <protection/>
    </xf>
    <xf numFmtId="0" fontId="21" fillId="11" borderId="11" xfId="126" applyFont="1" applyFill="1" applyBorder="1" applyAlignment="1" applyProtection="1">
      <alignment horizontal="center" vertical="center"/>
      <protection/>
    </xf>
    <xf numFmtId="0" fontId="21" fillId="11" borderId="11" xfId="126" applyFont="1" applyFill="1" applyBorder="1" applyAlignment="1" applyProtection="1">
      <alignment horizontal="center" vertical="center" wrapText="1"/>
      <protection/>
    </xf>
    <xf numFmtId="0" fontId="21" fillId="11" borderId="12" xfId="126" applyFont="1" applyFill="1" applyBorder="1" applyAlignment="1" applyProtection="1">
      <alignment horizontal="center" vertical="center" wrapText="1"/>
      <protection/>
    </xf>
    <xf numFmtId="2" fontId="13" fillId="0" borderId="13" xfId="126" applyNumberFormat="1" applyBorder="1">
      <alignment/>
      <protection/>
    </xf>
    <xf numFmtId="0" fontId="13" fillId="0" borderId="0" xfId="126" applyFill="1" applyBorder="1">
      <alignment/>
      <protection/>
    </xf>
    <xf numFmtId="0" fontId="13" fillId="0" borderId="14" xfId="126" applyFill="1" applyBorder="1" applyAlignment="1" applyProtection="1">
      <alignment horizontal="center" vertical="center"/>
      <protection/>
    </xf>
    <xf numFmtId="0" fontId="13" fillId="0" borderId="15" xfId="126" applyFont="1" applyFill="1" applyBorder="1" applyAlignment="1" applyProtection="1">
      <alignment horizontal="left" vertical="center" wrapText="1"/>
      <protection/>
    </xf>
    <xf numFmtId="0" fontId="13" fillId="0" borderId="15" xfId="126" applyFill="1" applyBorder="1" applyAlignment="1" applyProtection="1">
      <alignment horizontal="center" vertical="center" wrapText="1"/>
      <protection/>
    </xf>
    <xf numFmtId="4" fontId="13" fillId="0" borderId="15" xfId="126" applyNumberFormat="1" applyFill="1" applyBorder="1" applyAlignment="1" applyProtection="1">
      <alignment horizontal="center" vertical="center"/>
      <protection/>
    </xf>
    <xf numFmtId="4" fontId="13" fillId="0" borderId="16" xfId="126" applyNumberFormat="1" applyFill="1" applyBorder="1" applyAlignment="1" applyProtection="1">
      <alignment horizontal="right" vertical="center"/>
      <protection/>
    </xf>
    <xf numFmtId="2" fontId="13" fillId="0" borderId="13" xfId="126" applyNumberFormat="1" applyFill="1" applyBorder="1">
      <alignment/>
      <protection/>
    </xf>
    <xf numFmtId="0" fontId="22" fillId="0" borderId="15" xfId="126" applyFont="1" applyFill="1" applyBorder="1" applyAlignment="1" applyProtection="1">
      <alignment horizontal="left" vertical="center" wrapText="1"/>
      <protection/>
    </xf>
    <xf numFmtId="4" fontId="13" fillId="0" borderId="15" xfId="126" applyNumberFormat="1" applyFont="1" applyFill="1" applyBorder="1" applyAlignment="1" applyProtection="1">
      <alignment horizontal="center" vertical="center"/>
      <protection/>
    </xf>
    <xf numFmtId="4" fontId="13" fillId="0" borderId="15" xfId="126" applyNumberFormat="1" applyFont="1" applyFill="1" applyBorder="1" applyAlignment="1" applyProtection="1">
      <alignment horizontal="center" vertical="center"/>
      <protection/>
    </xf>
    <xf numFmtId="0" fontId="22" fillId="0" borderId="15" xfId="126" applyFont="1" applyFill="1" applyBorder="1" applyAlignment="1" applyProtection="1">
      <alignment horizontal="center" vertical="center" wrapText="1"/>
      <protection/>
    </xf>
    <xf numFmtId="0" fontId="13" fillId="0" borderId="17" xfId="126" applyFont="1" applyFill="1" applyBorder="1" applyAlignment="1" applyProtection="1">
      <alignment horizontal="left" vertical="center" wrapText="1"/>
      <protection/>
    </xf>
    <xf numFmtId="0" fontId="13" fillId="0" borderId="17" xfId="126" applyFont="1" applyFill="1" applyBorder="1" applyAlignment="1" applyProtection="1">
      <alignment horizontal="center" vertical="center" wrapText="1"/>
      <protection/>
    </xf>
    <xf numFmtId="4" fontId="13" fillId="0" borderId="18" xfId="126" applyNumberFormat="1" applyFill="1" applyBorder="1" applyAlignment="1" applyProtection="1">
      <alignment horizontal="right" vertical="center"/>
      <protection/>
    </xf>
    <xf numFmtId="0" fontId="13" fillId="0" borderId="15" xfId="126" applyFont="1" applyFill="1" applyBorder="1" applyProtection="1">
      <alignment/>
      <protection/>
    </xf>
    <xf numFmtId="0" fontId="13" fillId="0" borderId="15" xfId="126" applyFill="1" applyBorder="1" applyAlignment="1" applyProtection="1">
      <alignment horizontal="center"/>
      <protection/>
    </xf>
    <xf numFmtId="4" fontId="13" fillId="0" borderId="16" xfId="126" applyNumberFormat="1" applyFill="1" applyBorder="1" applyAlignment="1" applyProtection="1">
      <alignment horizontal="right"/>
      <protection/>
    </xf>
    <xf numFmtId="0" fontId="13" fillId="0" borderId="0" xfId="126" applyBorder="1">
      <alignment/>
      <protection/>
    </xf>
    <xf numFmtId="0" fontId="13" fillId="0" borderId="15" xfId="126" applyFill="1" applyBorder="1" applyAlignment="1" applyProtection="1">
      <alignment horizontal="center" vertical="center"/>
      <protection/>
    </xf>
    <xf numFmtId="0" fontId="13" fillId="0" borderId="15" xfId="126" applyFont="1" applyFill="1" applyBorder="1" applyAlignment="1" applyProtection="1">
      <alignment horizontal="center" vertical="center"/>
      <protection/>
    </xf>
    <xf numFmtId="0" fontId="13" fillId="0" borderId="17" xfId="126" applyFont="1" applyFill="1" applyBorder="1" applyProtection="1">
      <alignment/>
      <protection/>
    </xf>
    <xf numFmtId="0" fontId="13" fillId="0" borderId="17" xfId="126" applyFill="1" applyBorder="1" applyAlignment="1" applyProtection="1">
      <alignment horizontal="center"/>
      <protection/>
    </xf>
    <xf numFmtId="4" fontId="13" fillId="0" borderId="18" xfId="126" applyNumberFormat="1" applyFill="1" applyBorder="1" applyAlignment="1" applyProtection="1">
      <alignment horizontal="right"/>
      <protection/>
    </xf>
    <xf numFmtId="4" fontId="13" fillId="0" borderId="16" xfId="126" applyNumberFormat="1" applyFill="1" applyBorder="1" applyProtection="1">
      <alignment/>
      <protection/>
    </xf>
    <xf numFmtId="0" fontId="13" fillId="0" borderId="17" xfId="126" applyFill="1" applyBorder="1" applyAlignment="1" applyProtection="1">
      <alignment horizontal="center" vertical="center" wrapText="1"/>
      <protection/>
    </xf>
    <xf numFmtId="4" fontId="13" fillId="0" borderId="16" xfId="126" applyNumberFormat="1" applyFill="1" applyBorder="1" applyAlignment="1" applyProtection="1">
      <alignment horizontal="center" vertical="center"/>
      <protection/>
    </xf>
    <xf numFmtId="4" fontId="13" fillId="0" borderId="17" xfId="126" applyNumberFormat="1" applyFill="1" applyBorder="1" applyAlignment="1" applyProtection="1">
      <alignment horizontal="center" vertical="center"/>
      <protection/>
    </xf>
    <xf numFmtId="4" fontId="13" fillId="0" borderId="17" xfId="126" applyNumberFormat="1" applyFill="1" applyBorder="1" applyAlignment="1" applyProtection="1">
      <alignment horizontal="right" vertical="center"/>
      <protection/>
    </xf>
    <xf numFmtId="0" fontId="13" fillId="0" borderId="15" xfId="126" applyFont="1" applyFill="1" applyBorder="1" applyAlignment="1" applyProtection="1">
      <alignment vertical="center" wrapText="1"/>
      <protection/>
    </xf>
    <xf numFmtId="0" fontId="13" fillId="0" borderId="15" xfId="126" applyFont="1" applyFill="1" applyBorder="1" applyAlignment="1" applyProtection="1">
      <alignment horizontal="center" vertical="center" wrapText="1"/>
      <protection/>
    </xf>
    <xf numFmtId="4" fontId="13" fillId="0" borderId="15" xfId="126" applyNumberFormat="1" applyFill="1" applyBorder="1" applyAlignment="1" applyProtection="1">
      <alignment vertical="center"/>
      <protection/>
    </xf>
    <xf numFmtId="0" fontId="24" fillId="0" borderId="10" xfId="126" applyFont="1" applyFill="1" applyBorder="1" applyAlignment="1" applyProtection="1">
      <alignment horizontal="left" vertical="center"/>
      <protection/>
    </xf>
    <xf numFmtId="4" fontId="24" fillId="0" borderId="11" xfId="126" applyNumberFormat="1" applyFont="1" applyFill="1" applyBorder="1" applyAlignment="1" applyProtection="1">
      <alignment horizontal="center" vertical="center"/>
      <protection/>
    </xf>
    <xf numFmtId="4" fontId="24" fillId="0" borderId="12" xfId="126" applyNumberFormat="1" applyFont="1" applyFill="1" applyBorder="1" applyAlignment="1" applyProtection="1">
      <alignment horizontal="right" vertical="center"/>
      <protection/>
    </xf>
    <xf numFmtId="0" fontId="13" fillId="0" borderId="0" xfId="126" applyFill="1" applyBorder="1" applyProtection="1">
      <alignment/>
      <protection/>
    </xf>
    <xf numFmtId="0" fontId="13" fillId="0" borderId="0" xfId="126" applyFill="1" applyBorder="1" applyAlignment="1" applyProtection="1">
      <alignment horizontal="center"/>
      <protection/>
    </xf>
    <xf numFmtId="4" fontId="13" fillId="0" borderId="0" xfId="126" applyNumberFormat="1" applyFill="1" applyBorder="1" applyProtection="1">
      <alignment/>
      <protection/>
    </xf>
    <xf numFmtId="0" fontId="13" fillId="0" borderId="0" xfId="126" applyFill="1" applyBorder="1" applyAlignment="1" applyProtection="1">
      <alignment horizontal="left" vertical="center"/>
      <protection/>
    </xf>
    <xf numFmtId="0" fontId="13" fillId="0" borderId="0" xfId="126" applyFill="1" applyBorder="1" applyAlignment="1" applyProtection="1">
      <alignment horizontal="center" vertical="center"/>
      <protection/>
    </xf>
    <xf numFmtId="0" fontId="13" fillId="0" borderId="0" xfId="126" applyFont="1" applyFill="1" applyBorder="1" applyAlignment="1" applyProtection="1">
      <alignment horizontal="left" vertical="center"/>
      <protection/>
    </xf>
    <xf numFmtId="0" fontId="13" fillId="0" borderId="0" xfId="126" applyFont="1" applyFill="1" applyBorder="1" applyAlignment="1" applyProtection="1">
      <alignment horizontal="center" vertical="center"/>
      <protection/>
    </xf>
    <xf numFmtId="4" fontId="13" fillId="0" borderId="0" xfId="126" applyNumberFormat="1" applyFill="1" applyBorder="1" applyAlignment="1" applyProtection="1">
      <alignment horizontal="center"/>
      <protection/>
    </xf>
    <xf numFmtId="0" fontId="13" fillId="0" borderId="0" xfId="127" applyFill="1" applyProtection="1">
      <alignment/>
      <protection/>
    </xf>
    <xf numFmtId="0" fontId="13" fillId="0" borderId="0" xfId="127">
      <alignment/>
      <protection/>
    </xf>
    <xf numFmtId="0" fontId="13" fillId="0" borderId="0" xfId="127" applyNumberFormat="1">
      <alignment/>
      <protection/>
    </xf>
    <xf numFmtId="0" fontId="13" fillId="0" borderId="0" xfId="127" applyFill="1">
      <alignment/>
      <protection/>
    </xf>
    <xf numFmtId="0" fontId="13" fillId="0" borderId="0" xfId="127" applyFill="1" applyBorder="1" applyAlignment="1" applyProtection="1">
      <alignment horizontal="center" vertical="center"/>
      <protection/>
    </xf>
    <xf numFmtId="0" fontId="21" fillId="11" borderId="10" xfId="127" applyFont="1" applyFill="1" applyBorder="1" applyAlignment="1" applyProtection="1">
      <alignment horizontal="center" vertical="center"/>
      <protection/>
    </xf>
    <xf numFmtId="0" fontId="21" fillId="11" borderId="10" xfId="127" applyFont="1" applyFill="1" applyBorder="1" applyAlignment="1" applyProtection="1">
      <alignment horizontal="center" vertical="center" wrapText="1"/>
      <protection/>
    </xf>
    <xf numFmtId="0" fontId="21" fillId="11" borderId="11" xfId="127" applyFont="1" applyFill="1" applyBorder="1" applyAlignment="1" applyProtection="1">
      <alignment horizontal="center" vertical="center"/>
      <protection/>
    </xf>
    <xf numFmtId="0" fontId="21" fillId="11" borderId="11" xfId="127" applyFont="1" applyFill="1" applyBorder="1" applyAlignment="1" applyProtection="1">
      <alignment horizontal="center" vertical="center" wrapText="1"/>
      <protection/>
    </xf>
    <xf numFmtId="0" fontId="21" fillId="11" borderId="12" xfId="127" applyFont="1" applyFill="1" applyBorder="1" applyAlignment="1" applyProtection="1">
      <alignment horizontal="center" vertical="center" wrapText="1"/>
      <protection/>
    </xf>
    <xf numFmtId="0" fontId="13" fillId="0" borderId="13" xfId="127" applyNumberFormat="1" applyBorder="1">
      <alignment/>
      <protection/>
    </xf>
    <xf numFmtId="0" fontId="13" fillId="0" borderId="0" xfId="127" applyFill="1" applyBorder="1">
      <alignment/>
      <protection/>
    </xf>
    <xf numFmtId="0" fontId="13" fillId="0" borderId="14" xfId="127" applyFill="1" applyBorder="1" applyAlignment="1" applyProtection="1">
      <alignment horizontal="center" vertical="center"/>
      <protection/>
    </xf>
    <xf numFmtId="0" fontId="13" fillId="0" borderId="15" xfId="127" applyFont="1" applyFill="1" applyBorder="1" applyAlignment="1" applyProtection="1">
      <alignment horizontal="left" vertical="center" wrapText="1"/>
      <protection/>
    </xf>
    <xf numFmtId="0" fontId="13" fillId="0" borderId="15" xfId="127" applyFill="1" applyBorder="1" applyAlignment="1" applyProtection="1">
      <alignment horizontal="center" vertical="center" wrapText="1"/>
      <protection/>
    </xf>
    <xf numFmtId="4" fontId="13" fillId="0" borderId="15" xfId="127" applyNumberFormat="1" applyFill="1" applyBorder="1" applyAlignment="1" applyProtection="1">
      <alignment horizontal="center" vertical="center"/>
      <protection/>
    </xf>
    <xf numFmtId="4" fontId="13" fillId="0" borderId="16" xfId="127" applyNumberFormat="1" applyFill="1" applyBorder="1" applyAlignment="1" applyProtection="1">
      <alignment horizontal="right" vertical="center"/>
      <protection/>
    </xf>
    <xf numFmtId="2" fontId="13" fillId="0" borderId="13" xfId="127" applyNumberFormat="1" applyFill="1" applyBorder="1">
      <alignment/>
      <protection/>
    </xf>
    <xf numFmtId="4" fontId="13" fillId="0" borderId="15" xfId="127" applyNumberFormat="1" applyFont="1" applyFill="1" applyBorder="1" applyAlignment="1" applyProtection="1">
      <alignment horizontal="center" vertical="center"/>
      <protection/>
    </xf>
    <xf numFmtId="4" fontId="13" fillId="0" borderId="15" xfId="127" applyNumberFormat="1" applyFont="1" applyFill="1" applyBorder="1" applyAlignment="1" applyProtection="1">
      <alignment horizontal="center" vertical="center"/>
      <protection/>
    </xf>
    <xf numFmtId="0" fontId="13" fillId="0" borderId="15" xfId="127" applyFont="1" applyFill="1" applyBorder="1" applyAlignment="1" applyProtection="1">
      <alignment horizontal="center" vertical="center" wrapText="1"/>
      <protection/>
    </xf>
    <xf numFmtId="0" fontId="13" fillId="0" borderId="0" xfId="127" applyBorder="1">
      <alignment/>
      <protection/>
    </xf>
    <xf numFmtId="0" fontId="13" fillId="0" borderId="15" xfId="127" applyFont="1" applyFill="1" applyBorder="1" applyAlignment="1" applyProtection="1">
      <alignment vertical="center" wrapText="1"/>
      <protection/>
    </xf>
    <xf numFmtId="4" fontId="13" fillId="0" borderId="16" xfId="127" applyNumberFormat="1" applyFill="1" applyBorder="1" applyAlignment="1" applyProtection="1">
      <alignment vertical="center"/>
      <protection/>
    </xf>
    <xf numFmtId="0" fontId="13" fillId="0" borderId="20" xfId="127" applyFont="1" applyFill="1" applyBorder="1" applyAlignment="1" applyProtection="1">
      <alignment vertical="center" wrapText="1"/>
      <protection/>
    </xf>
    <xf numFmtId="0" fontId="13" fillId="0" borderId="16" xfId="127" applyFont="1" applyFill="1" applyBorder="1" applyAlignment="1" applyProtection="1">
      <alignment horizontal="center" vertical="center" wrapText="1"/>
      <protection/>
    </xf>
    <xf numFmtId="0" fontId="13" fillId="0" borderId="20" xfId="127" applyFont="1" applyFill="1" applyBorder="1" applyAlignment="1" applyProtection="1">
      <alignment horizontal="center" vertical="center" wrapText="1"/>
      <protection/>
    </xf>
    <xf numFmtId="0" fontId="13" fillId="0" borderId="17" xfId="127" applyFont="1" applyFill="1" applyBorder="1" applyAlignment="1" applyProtection="1">
      <alignment vertical="center" wrapText="1"/>
      <protection/>
    </xf>
    <xf numFmtId="0" fontId="13" fillId="0" borderId="17" xfId="127" applyFont="1" applyFill="1" applyBorder="1" applyAlignment="1" applyProtection="1">
      <alignment horizontal="center" vertical="center" wrapText="1"/>
      <protection/>
    </xf>
    <xf numFmtId="4" fontId="13" fillId="0" borderId="18" xfId="127" applyNumberFormat="1" applyFill="1" applyBorder="1" applyAlignment="1" applyProtection="1">
      <alignment vertical="center"/>
      <protection/>
    </xf>
    <xf numFmtId="0" fontId="24" fillId="0" borderId="10" xfId="127" applyFont="1" applyFill="1" applyBorder="1" applyAlignment="1" applyProtection="1">
      <alignment horizontal="left" vertical="center"/>
      <protection/>
    </xf>
    <xf numFmtId="4" fontId="24" fillId="0" borderId="11" xfId="127" applyNumberFormat="1" applyFont="1" applyFill="1" applyBorder="1" applyAlignment="1" applyProtection="1">
      <alignment horizontal="center" vertical="center"/>
      <protection/>
    </xf>
    <xf numFmtId="4" fontId="24" fillId="0" borderId="12" xfId="127" applyNumberFormat="1" applyFont="1" applyFill="1" applyBorder="1" applyAlignment="1" applyProtection="1">
      <alignment horizontal="right" vertical="center"/>
      <protection/>
    </xf>
    <xf numFmtId="2" fontId="13" fillId="0" borderId="13" xfId="127" applyNumberFormat="1" applyBorder="1">
      <alignment/>
      <protection/>
    </xf>
    <xf numFmtId="9" fontId="13" fillId="0" borderId="0" xfId="127" applyNumberFormat="1">
      <alignment/>
      <protection/>
    </xf>
    <xf numFmtId="2" fontId="13" fillId="0" borderId="0" xfId="127" applyNumberFormat="1" applyFill="1" applyProtection="1">
      <alignment/>
      <protection/>
    </xf>
    <xf numFmtId="0" fontId="13" fillId="0" borderId="0" xfId="128" applyFill="1" applyProtection="1">
      <alignment/>
      <protection/>
    </xf>
    <xf numFmtId="2" fontId="13" fillId="0" borderId="0" xfId="128" applyNumberFormat="1">
      <alignment/>
      <protection/>
    </xf>
    <xf numFmtId="0" fontId="13" fillId="0" borderId="0" xfId="128">
      <alignment/>
      <protection/>
    </xf>
    <xf numFmtId="0" fontId="13" fillId="0" borderId="0" xfId="128" applyFill="1">
      <alignment/>
      <protection/>
    </xf>
    <xf numFmtId="0" fontId="25" fillId="0" borderId="0" xfId="128" applyFont="1" applyFill="1" applyBorder="1" applyAlignment="1" applyProtection="1">
      <alignment vertical="center"/>
      <protection/>
    </xf>
    <xf numFmtId="0" fontId="21" fillId="11" borderId="10" xfId="128" applyFont="1" applyFill="1" applyBorder="1" applyAlignment="1" applyProtection="1">
      <alignment horizontal="center" vertical="center"/>
      <protection/>
    </xf>
    <xf numFmtId="0" fontId="21" fillId="11" borderId="10" xfId="128" applyFont="1" applyFill="1" applyBorder="1" applyAlignment="1" applyProtection="1">
      <alignment horizontal="center" vertical="center" wrapText="1"/>
      <protection/>
    </xf>
    <xf numFmtId="0" fontId="21" fillId="11" borderId="11" xfId="128" applyFont="1" applyFill="1" applyBorder="1" applyAlignment="1" applyProtection="1">
      <alignment horizontal="center" vertical="center"/>
      <protection/>
    </xf>
    <xf numFmtId="0" fontId="21" fillId="11" borderId="11" xfId="128" applyFont="1" applyFill="1" applyBorder="1" applyAlignment="1" applyProtection="1">
      <alignment horizontal="center" vertical="center" wrapText="1"/>
      <protection/>
    </xf>
    <xf numFmtId="0" fontId="21" fillId="11" borderId="12" xfId="128" applyFont="1" applyFill="1" applyBorder="1" applyAlignment="1" applyProtection="1">
      <alignment horizontal="center" vertical="center" wrapText="1"/>
      <protection/>
    </xf>
    <xf numFmtId="2" fontId="13" fillId="0" borderId="13" xfId="128" applyNumberFormat="1" applyBorder="1">
      <alignment/>
      <protection/>
    </xf>
    <xf numFmtId="0" fontId="13" fillId="0" borderId="0" xfId="128" applyFill="1" applyBorder="1">
      <alignment/>
      <protection/>
    </xf>
    <xf numFmtId="0" fontId="13" fillId="0" borderId="14" xfId="128" applyFill="1" applyBorder="1" applyAlignment="1" applyProtection="1">
      <alignment horizontal="center" vertical="center"/>
      <protection/>
    </xf>
    <xf numFmtId="0" fontId="13" fillId="0" borderId="15" xfId="128" applyFont="1" applyFill="1" applyBorder="1" applyAlignment="1" applyProtection="1">
      <alignment horizontal="left" vertical="center" wrapText="1"/>
      <protection/>
    </xf>
    <xf numFmtId="0" fontId="13" fillId="0" borderId="15" xfId="128" applyFill="1" applyBorder="1" applyAlignment="1" applyProtection="1">
      <alignment horizontal="center" vertical="center" wrapText="1"/>
      <protection/>
    </xf>
    <xf numFmtId="4" fontId="13" fillId="0" borderId="15" xfId="128" applyNumberFormat="1" applyFill="1" applyBorder="1" applyAlignment="1" applyProtection="1">
      <alignment horizontal="center" vertical="center"/>
      <protection/>
    </xf>
    <xf numFmtId="4" fontId="13" fillId="0" borderId="16" xfId="128" applyNumberFormat="1" applyFill="1" applyBorder="1" applyAlignment="1" applyProtection="1">
      <alignment horizontal="right" vertical="center"/>
      <protection/>
    </xf>
    <xf numFmtId="2" fontId="13" fillId="0" borderId="13" xfId="128" applyNumberFormat="1" applyFill="1" applyBorder="1">
      <alignment/>
      <protection/>
    </xf>
    <xf numFmtId="0" fontId="22" fillId="0" borderId="15" xfId="128" applyFont="1" applyFill="1" applyBorder="1" applyAlignment="1" applyProtection="1">
      <alignment horizontal="left" vertical="center" wrapText="1"/>
      <protection/>
    </xf>
    <xf numFmtId="4" fontId="13" fillId="0" borderId="15" xfId="128" applyNumberFormat="1" applyFont="1" applyFill="1" applyBorder="1" applyAlignment="1" applyProtection="1">
      <alignment horizontal="center" vertical="center"/>
      <protection/>
    </xf>
    <xf numFmtId="4" fontId="13" fillId="0" borderId="15" xfId="128" applyNumberFormat="1" applyFont="1" applyFill="1" applyBorder="1" applyAlignment="1" applyProtection="1">
      <alignment horizontal="center" vertical="center"/>
      <protection/>
    </xf>
    <xf numFmtId="0" fontId="22" fillId="0" borderId="15" xfId="128" applyFont="1" applyFill="1" applyBorder="1" applyAlignment="1" applyProtection="1">
      <alignment horizontal="center" vertical="center" wrapText="1"/>
      <protection/>
    </xf>
    <xf numFmtId="0" fontId="13" fillId="0" borderId="17" xfId="128" applyFont="1" applyFill="1" applyBorder="1" applyAlignment="1" applyProtection="1">
      <alignment horizontal="left" vertical="center" wrapText="1"/>
      <protection/>
    </xf>
    <xf numFmtId="0" fontId="13" fillId="0" borderId="17" xfId="128" applyFont="1" applyFill="1" applyBorder="1" applyAlignment="1" applyProtection="1">
      <alignment horizontal="center" vertical="center" wrapText="1"/>
      <protection/>
    </xf>
    <xf numFmtId="4" fontId="13" fillId="0" borderId="18" xfId="128" applyNumberFormat="1" applyFill="1" applyBorder="1" applyAlignment="1" applyProtection="1">
      <alignment horizontal="right" vertical="center"/>
      <protection/>
    </xf>
    <xf numFmtId="0" fontId="13" fillId="0" borderId="15" xfId="128" applyFont="1" applyFill="1" applyBorder="1" applyProtection="1">
      <alignment/>
      <protection/>
    </xf>
    <xf numFmtId="0" fontId="13" fillId="0" borderId="15" xfId="128" applyFill="1" applyBorder="1" applyAlignment="1" applyProtection="1">
      <alignment horizontal="center"/>
      <protection/>
    </xf>
    <xf numFmtId="4" fontId="13" fillId="0" borderId="16" xfId="128" applyNumberFormat="1" applyFill="1" applyBorder="1" applyAlignment="1" applyProtection="1">
      <alignment horizontal="right"/>
      <protection/>
    </xf>
    <xf numFmtId="0" fontId="13" fillId="0" borderId="0" xfId="128" applyBorder="1">
      <alignment/>
      <protection/>
    </xf>
    <xf numFmtId="0" fontId="13" fillId="0" borderId="15" xfId="128" applyFill="1" applyBorder="1" applyAlignment="1" applyProtection="1">
      <alignment horizontal="center" vertical="center"/>
      <protection/>
    </xf>
    <xf numFmtId="0" fontId="13" fillId="0" borderId="15" xfId="128" applyFont="1" applyFill="1" applyBorder="1" applyAlignment="1" applyProtection="1">
      <alignment horizontal="center" vertical="center"/>
      <protection/>
    </xf>
    <xf numFmtId="0" fontId="13" fillId="0" borderId="17" xfId="128" applyFont="1" applyFill="1" applyBorder="1" applyProtection="1">
      <alignment/>
      <protection/>
    </xf>
    <xf numFmtId="0" fontId="13" fillId="0" borderId="17" xfId="128" applyFill="1" applyBorder="1" applyAlignment="1" applyProtection="1">
      <alignment horizontal="center"/>
      <protection/>
    </xf>
    <xf numFmtId="4" fontId="13" fillId="0" borderId="18" xfId="128" applyNumberFormat="1" applyFill="1" applyBorder="1" applyAlignment="1" applyProtection="1">
      <alignment horizontal="right"/>
      <protection/>
    </xf>
    <xf numFmtId="4" fontId="13" fillId="0" borderId="16" xfId="128" applyNumberFormat="1" applyFill="1" applyBorder="1" applyProtection="1">
      <alignment/>
      <protection/>
    </xf>
    <xf numFmtId="0" fontId="13" fillId="0" borderId="15" xfId="128" applyFont="1" applyFill="1" applyBorder="1" applyAlignment="1" applyProtection="1">
      <alignment vertical="center" wrapText="1"/>
      <protection/>
    </xf>
    <xf numFmtId="0" fontId="13" fillId="0" borderId="15" xfId="128" applyFill="1" applyBorder="1" applyAlignment="1" applyProtection="1">
      <alignment/>
      <protection/>
    </xf>
    <xf numFmtId="0" fontId="13" fillId="0" borderId="27" xfId="128" applyFill="1" applyBorder="1" applyAlignment="1" applyProtection="1">
      <alignment horizontal="center"/>
      <protection/>
    </xf>
    <xf numFmtId="4" fontId="13" fillId="0" borderId="16" xfId="128" applyNumberFormat="1" applyFill="1" applyBorder="1" applyAlignment="1" applyProtection="1">
      <alignment vertical="center"/>
      <protection/>
    </xf>
    <xf numFmtId="0" fontId="24" fillId="0" borderId="10" xfId="128" applyFont="1" applyFill="1" applyBorder="1" applyAlignment="1" applyProtection="1">
      <alignment horizontal="left" vertical="center"/>
      <protection/>
    </xf>
    <xf numFmtId="4" fontId="24" fillId="0" borderId="11" xfId="128" applyNumberFormat="1" applyFont="1" applyFill="1" applyBorder="1" applyAlignment="1" applyProtection="1">
      <alignment horizontal="center" vertical="center"/>
      <protection/>
    </xf>
    <xf numFmtId="4" fontId="24" fillId="0" borderId="12" xfId="128" applyNumberFormat="1" applyFont="1" applyFill="1" applyBorder="1" applyAlignment="1" applyProtection="1">
      <alignment horizontal="right" vertical="center"/>
      <protection/>
    </xf>
    <xf numFmtId="2" fontId="13" fillId="0" borderId="0" xfId="128" applyNumberFormat="1" applyFill="1" applyProtection="1">
      <alignment/>
      <protection/>
    </xf>
    <xf numFmtId="0" fontId="13" fillId="0" borderId="0" xfId="128" applyFill="1" applyBorder="1" applyProtection="1">
      <alignment/>
      <protection/>
    </xf>
    <xf numFmtId="0" fontId="13" fillId="0" borderId="0" xfId="128" applyFill="1" applyBorder="1" applyAlignment="1" applyProtection="1">
      <alignment horizontal="center"/>
      <protection/>
    </xf>
    <xf numFmtId="4" fontId="13" fillId="0" borderId="0" xfId="128" applyNumberFormat="1" applyFill="1" applyBorder="1" applyProtection="1">
      <alignment/>
      <protection/>
    </xf>
    <xf numFmtId="0" fontId="13" fillId="0" borderId="0" xfId="128" applyFill="1" applyBorder="1" applyAlignment="1" applyProtection="1">
      <alignment horizontal="left" vertical="center"/>
      <protection/>
    </xf>
    <xf numFmtId="0" fontId="13" fillId="0" borderId="0" xfId="128" applyFill="1" applyBorder="1" applyAlignment="1" applyProtection="1">
      <alignment horizontal="center" vertical="center"/>
      <protection/>
    </xf>
    <xf numFmtId="0" fontId="13" fillId="0" borderId="0" xfId="128" applyFont="1" applyFill="1" applyBorder="1" applyAlignment="1" applyProtection="1">
      <alignment horizontal="left" vertical="center"/>
      <protection/>
    </xf>
    <xf numFmtId="0" fontId="13" fillId="0" borderId="0" xfId="128" applyFont="1" applyFill="1" applyBorder="1" applyAlignment="1" applyProtection="1">
      <alignment horizontal="center" vertical="center"/>
      <protection/>
    </xf>
    <xf numFmtId="4" fontId="13" fillId="0" borderId="0" xfId="128" applyNumberFormat="1" applyFill="1" applyBorder="1" applyAlignment="1" applyProtection="1">
      <alignment horizontal="center"/>
      <protection/>
    </xf>
    <xf numFmtId="0" fontId="13" fillId="0" borderId="0" xfId="129" applyFill="1" applyProtection="1">
      <alignment/>
      <protection/>
    </xf>
    <xf numFmtId="0" fontId="13" fillId="0" borderId="0" xfId="129">
      <alignment/>
      <protection/>
    </xf>
    <xf numFmtId="0" fontId="13" fillId="0" borderId="0" xfId="129" applyFill="1">
      <alignment/>
      <protection/>
    </xf>
    <xf numFmtId="0" fontId="21" fillId="11" borderId="10" xfId="129" applyFont="1" applyFill="1" applyBorder="1" applyAlignment="1" applyProtection="1">
      <alignment horizontal="center" vertical="center"/>
      <protection/>
    </xf>
    <xf numFmtId="0" fontId="21" fillId="11" borderId="10" xfId="129" applyFont="1" applyFill="1" applyBorder="1" applyAlignment="1" applyProtection="1">
      <alignment horizontal="center" vertical="center" wrapText="1"/>
      <protection/>
    </xf>
    <xf numFmtId="0" fontId="21" fillId="11" borderId="11" xfId="129" applyFont="1" applyFill="1" applyBorder="1" applyAlignment="1" applyProtection="1">
      <alignment horizontal="center" vertical="center"/>
      <protection/>
    </xf>
    <xf numFmtId="0" fontId="21" fillId="11" borderId="11" xfId="129" applyFont="1" applyFill="1" applyBorder="1" applyAlignment="1" applyProtection="1">
      <alignment horizontal="center" vertical="center" wrapText="1"/>
      <protection/>
    </xf>
    <xf numFmtId="0" fontId="21" fillId="11" borderId="34" xfId="129" applyFont="1" applyFill="1" applyBorder="1" applyAlignment="1" applyProtection="1">
      <alignment horizontal="center" vertical="center" wrapText="1"/>
      <protection/>
    </xf>
    <xf numFmtId="0" fontId="13" fillId="0" borderId="14" xfId="129" applyFill="1" applyBorder="1" applyAlignment="1" applyProtection="1">
      <alignment horizontal="center" vertical="center"/>
      <protection/>
    </xf>
    <xf numFmtId="0" fontId="13" fillId="0" borderId="15" xfId="129" applyFont="1" applyFill="1" applyBorder="1" applyAlignment="1" applyProtection="1">
      <alignment horizontal="left" vertical="center" wrapText="1"/>
      <protection/>
    </xf>
    <xf numFmtId="0" fontId="13" fillId="0" borderId="15" xfId="129" applyFill="1" applyBorder="1" applyAlignment="1" applyProtection="1">
      <alignment horizontal="center" vertical="center" wrapText="1"/>
      <protection/>
    </xf>
    <xf numFmtId="4" fontId="13" fillId="0" borderId="15" xfId="129" applyNumberFormat="1" applyFill="1" applyBorder="1" applyAlignment="1" applyProtection="1">
      <alignment horizontal="center" vertical="center"/>
      <protection/>
    </xf>
    <xf numFmtId="4" fontId="13" fillId="0" borderId="32" xfId="129" applyNumberFormat="1" applyFill="1" applyBorder="1" applyAlignment="1" applyProtection="1">
      <alignment horizontal="right" vertical="center"/>
      <protection/>
    </xf>
    <xf numFmtId="0" fontId="22" fillId="0" borderId="15" xfId="129" applyFont="1" applyFill="1" applyBorder="1" applyAlignment="1" applyProtection="1">
      <alignment horizontal="left" vertical="center" wrapText="1"/>
      <protection/>
    </xf>
    <xf numFmtId="4" fontId="13" fillId="0" borderId="15" xfId="129" applyNumberFormat="1" applyFont="1" applyFill="1" applyBorder="1" applyAlignment="1" applyProtection="1">
      <alignment horizontal="center" vertical="center"/>
      <protection/>
    </xf>
    <xf numFmtId="4" fontId="13" fillId="0" borderId="15" xfId="129" applyNumberFormat="1" applyFont="1" applyFill="1" applyBorder="1" applyAlignment="1" applyProtection="1">
      <alignment horizontal="center" vertical="center"/>
      <protection/>
    </xf>
    <xf numFmtId="0" fontId="13" fillId="0" borderId="15" xfId="129" applyFont="1" applyFill="1" applyBorder="1" applyAlignment="1" applyProtection="1">
      <alignment horizontal="center" vertical="center" wrapText="1"/>
      <protection/>
    </xf>
    <xf numFmtId="0" fontId="13" fillId="0" borderId="16" xfId="129" applyFont="1" applyFill="1" applyBorder="1" applyAlignment="1" applyProtection="1">
      <alignment horizontal="center" vertical="center" wrapText="1"/>
      <protection/>
    </xf>
    <xf numFmtId="0" fontId="13" fillId="0" borderId="19" xfId="129" applyFill="1" applyBorder="1" applyAlignment="1" applyProtection="1">
      <alignment horizontal="center" vertical="center" wrapText="1"/>
      <protection/>
    </xf>
    <xf numFmtId="0" fontId="24" fillId="0" borderId="10" xfId="129" applyFont="1" applyFill="1" applyBorder="1" applyAlignment="1" applyProtection="1">
      <alignment horizontal="left" vertical="center"/>
      <protection/>
    </xf>
    <xf numFmtId="4" fontId="24" fillId="0" borderId="11" xfId="129" applyNumberFormat="1" applyFont="1" applyFill="1" applyBorder="1" applyAlignment="1" applyProtection="1">
      <alignment horizontal="center" vertical="center"/>
      <protection/>
    </xf>
    <xf numFmtId="4" fontId="24" fillId="0" borderId="34" xfId="129" applyNumberFormat="1" applyFont="1" applyFill="1" applyBorder="1" applyAlignment="1" applyProtection="1">
      <alignment horizontal="right" vertical="center"/>
      <protection/>
    </xf>
    <xf numFmtId="2" fontId="13" fillId="0" borderId="0" xfId="129" applyNumberFormat="1" applyFill="1" applyProtection="1">
      <alignment/>
      <protection/>
    </xf>
    <xf numFmtId="0" fontId="13" fillId="0" borderId="0" xfId="129" applyFill="1" applyBorder="1" applyAlignment="1" applyProtection="1">
      <alignment horizontal="left" vertical="center"/>
      <protection/>
    </xf>
    <xf numFmtId="0" fontId="13" fillId="0" borderId="0" xfId="129" applyFont="1" applyFill="1" applyBorder="1" applyAlignment="1" applyProtection="1">
      <alignment horizontal="left" vertical="center"/>
      <protection/>
    </xf>
    <xf numFmtId="0" fontId="13" fillId="0" borderId="0" xfId="130" applyFill="1" applyProtection="1">
      <alignment/>
      <protection/>
    </xf>
    <xf numFmtId="0" fontId="13" fillId="0" borderId="0" xfId="130">
      <alignment/>
      <protection/>
    </xf>
    <xf numFmtId="0" fontId="13" fillId="0" borderId="0" xfId="130" applyNumberFormat="1">
      <alignment/>
      <protection/>
    </xf>
    <xf numFmtId="0" fontId="13" fillId="0" borderId="0" xfId="130" applyFill="1">
      <alignment/>
      <protection/>
    </xf>
    <xf numFmtId="0" fontId="13" fillId="0" borderId="0" xfId="130" applyFill="1" applyBorder="1" applyAlignment="1" applyProtection="1">
      <alignment horizontal="center" vertical="center"/>
      <protection/>
    </xf>
    <xf numFmtId="0" fontId="21" fillId="11" borderId="10" xfId="130" applyFont="1" applyFill="1" applyBorder="1" applyAlignment="1" applyProtection="1">
      <alignment horizontal="center" vertical="center"/>
      <protection/>
    </xf>
    <xf numFmtId="0" fontId="21" fillId="11" borderId="10" xfId="130" applyFont="1" applyFill="1" applyBorder="1" applyAlignment="1" applyProtection="1">
      <alignment horizontal="center" vertical="center" wrapText="1"/>
      <protection/>
    </xf>
    <xf numFmtId="0" fontId="21" fillId="11" borderId="11" xfId="130" applyFont="1" applyFill="1" applyBorder="1" applyAlignment="1" applyProtection="1">
      <alignment horizontal="center" vertical="center"/>
      <protection/>
    </xf>
    <xf numFmtId="0" fontId="21" fillId="11" borderId="11" xfId="130" applyFont="1" applyFill="1" applyBorder="1" applyAlignment="1" applyProtection="1">
      <alignment horizontal="center" vertical="center" wrapText="1"/>
      <protection/>
    </xf>
    <xf numFmtId="0" fontId="21" fillId="11" borderId="12" xfId="130" applyFont="1" applyFill="1" applyBorder="1" applyAlignment="1" applyProtection="1">
      <alignment horizontal="center" vertical="center" wrapText="1"/>
      <protection/>
    </xf>
    <xf numFmtId="0" fontId="13" fillId="0" borderId="13" xfId="130" applyNumberFormat="1" applyBorder="1">
      <alignment/>
      <protection/>
    </xf>
    <xf numFmtId="0" fontId="13" fillId="0" borderId="0" xfId="130" applyFill="1" applyBorder="1">
      <alignment/>
      <protection/>
    </xf>
    <xf numFmtId="0" fontId="13" fillId="0" borderId="14" xfId="130" applyFill="1" applyBorder="1" applyAlignment="1" applyProtection="1">
      <alignment horizontal="center" vertical="center"/>
      <protection/>
    </xf>
    <xf numFmtId="0" fontId="13" fillId="0" borderId="15" xfId="130" applyFont="1" applyFill="1" applyBorder="1" applyAlignment="1" applyProtection="1">
      <alignment horizontal="left" vertical="center" wrapText="1"/>
      <protection/>
    </xf>
    <xf numFmtId="0" fontId="13" fillId="0" borderId="15" xfId="130" applyFill="1" applyBorder="1" applyAlignment="1" applyProtection="1">
      <alignment horizontal="center" vertical="center" wrapText="1"/>
      <protection/>
    </xf>
    <xf numFmtId="4" fontId="13" fillId="0" borderId="15" xfId="130" applyNumberFormat="1" applyFill="1" applyBorder="1" applyAlignment="1" applyProtection="1">
      <alignment horizontal="center" vertical="center"/>
      <protection/>
    </xf>
    <xf numFmtId="4" fontId="13" fillId="0" borderId="16" xfId="130" applyNumberFormat="1" applyFill="1" applyBorder="1" applyAlignment="1" applyProtection="1">
      <alignment horizontal="right" vertical="center"/>
      <protection/>
    </xf>
    <xf numFmtId="2" fontId="13" fillId="0" borderId="13" xfId="130" applyNumberFormat="1" applyFill="1" applyBorder="1">
      <alignment/>
      <protection/>
    </xf>
    <xf numFmtId="4" fontId="13" fillId="0" borderId="0" xfId="130" applyNumberFormat="1" applyFill="1" applyBorder="1">
      <alignment/>
      <protection/>
    </xf>
    <xf numFmtId="4" fontId="13" fillId="0" borderId="15" xfId="130" applyNumberFormat="1" applyFont="1" applyFill="1" applyBorder="1" applyAlignment="1" applyProtection="1">
      <alignment horizontal="center" vertical="center"/>
      <protection/>
    </xf>
    <xf numFmtId="4" fontId="13" fillId="0" borderId="15" xfId="130" applyNumberFormat="1" applyFont="1" applyFill="1" applyBorder="1" applyAlignment="1" applyProtection="1">
      <alignment horizontal="center" vertical="center"/>
      <protection/>
    </xf>
    <xf numFmtId="2" fontId="13" fillId="0" borderId="0" xfId="130" applyNumberFormat="1" applyFill="1" applyBorder="1">
      <alignment/>
      <protection/>
    </xf>
    <xf numFmtId="0" fontId="13" fillId="0" borderId="15" xfId="130" applyFont="1" applyFill="1" applyBorder="1" applyAlignment="1" applyProtection="1">
      <alignment horizontal="center" vertical="center" wrapText="1"/>
      <protection/>
    </xf>
    <xf numFmtId="0" fontId="13" fillId="0" borderId="17" xfId="130" applyFont="1" applyFill="1" applyBorder="1" applyAlignment="1" applyProtection="1">
      <alignment vertical="center" wrapText="1"/>
      <protection/>
    </xf>
    <xf numFmtId="0" fontId="13" fillId="0" borderId="17" xfId="130" applyFont="1" applyFill="1" applyBorder="1" applyAlignment="1" applyProtection="1">
      <alignment horizontal="center" vertical="center" wrapText="1"/>
      <protection/>
    </xf>
    <xf numFmtId="0" fontId="13" fillId="0" borderId="16" xfId="130" applyFont="1" applyFill="1" applyBorder="1" applyAlignment="1" applyProtection="1">
      <alignment horizontal="center" vertical="center" wrapText="1"/>
      <protection/>
    </xf>
    <xf numFmtId="4" fontId="13" fillId="0" borderId="18" xfId="130" applyNumberFormat="1" applyFill="1" applyBorder="1" applyAlignment="1" applyProtection="1">
      <alignment vertical="center"/>
      <protection/>
    </xf>
    <xf numFmtId="0" fontId="13" fillId="0" borderId="0" xfId="130" applyBorder="1">
      <alignment/>
      <protection/>
    </xf>
    <xf numFmtId="0" fontId="13" fillId="0" borderId="15" xfId="130" applyFont="1" applyFill="1" applyBorder="1" applyAlignment="1" applyProtection="1">
      <alignment vertical="center" wrapText="1"/>
      <protection/>
    </xf>
    <xf numFmtId="4" fontId="13" fillId="0" borderId="32" xfId="130" applyNumberFormat="1" applyFill="1" applyBorder="1" applyAlignment="1" applyProtection="1">
      <alignment vertical="center"/>
      <protection/>
    </xf>
    <xf numFmtId="0" fontId="13" fillId="0" borderId="20" xfId="130" applyFont="1" applyFill="1" applyBorder="1" applyAlignment="1" applyProtection="1">
      <alignment vertical="center" wrapText="1"/>
      <protection/>
    </xf>
    <xf numFmtId="4" fontId="13" fillId="0" borderId="35" xfId="130" applyNumberFormat="1" applyFill="1" applyBorder="1" applyAlignment="1" applyProtection="1">
      <alignment vertical="center"/>
      <protection/>
    </xf>
    <xf numFmtId="0" fontId="24" fillId="0" borderId="44" xfId="130" applyFont="1" applyFill="1" applyBorder="1" applyAlignment="1" applyProtection="1">
      <alignment horizontal="left" vertical="center"/>
      <protection/>
    </xf>
    <xf numFmtId="2" fontId="13" fillId="0" borderId="13" xfId="130" applyNumberFormat="1" applyBorder="1">
      <alignment/>
      <protection/>
    </xf>
    <xf numFmtId="9" fontId="13" fillId="0" borderId="0" xfId="130" applyNumberFormat="1" applyBorder="1">
      <alignment/>
      <protection/>
    </xf>
    <xf numFmtId="0" fontId="24" fillId="0" borderId="0" xfId="130" applyFont="1" applyFill="1" applyBorder="1" applyAlignment="1" applyProtection="1">
      <alignment horizontal="left" vertical="center"/>
      <protection/>
    </xf>
    <xf numFmtId="4" fontId="24" fillId="0" borderId="0" xfId="130" applyNumberFormat="1" applyFont="1" applyFill="1" applyBorder="1" applyAlignment="1" applyProtection="1">
      <alignment horizontal="center" vertical="center"/>
      <protection/>
    </xf>
    <xf numFmtId="4" fontId="24" fillId="0" borderId="0" xfId="130" applyNumberFormat="1" applyFont="1" applyFill="1" applyBorder="1" applyAlignment="1" applyProtection="1">
      <alignment horizontal="right" vertical="center"/>
      <protection/>
    </xf>
    <xf numFmtId="2" fontId="13" fillId="0" borderId="0" xfId="130" applyNumberFormat="1" applyFill="1" applyProtection="1">
      <alignment/>
      <protection/>
    </xf>
    <xf numFmtId="0" fontId="13" fillId="0" borderId="0" xfId="131" applyFill="1" applyProtection="1">
      <alignment/>
      <protection/>
    </xf>
    <xf numFmtId="0" fontId="13" fillId="0" borderId="0" xfId="131">
      <alignment/>
      <protection/>
    </xf>
    <xf numFmtId="0" fontId="13" fillId="0" borderId="0" xfId="131" applyNumberFormat="1">
      <alignment/>
      <protection/>
    </xf>
    <xf numFmtId="0" fontId="13" fillId="0" borderId="0" xfId="131" applyFill="1">
      <alignment/>
      <protection/>
    </xf>
    <xf numFmtId="0" fontId="13" fillId="0" borderId="0" xfId="131" applyFill="1" applyBorder="1" applyAlignment="1" applyProtection="1">
      <alignment horizontal="center" vertical="center"/>
      <protection/>
    </xf>
    <xf numFmtId="0" fontId="21" fillId="11" borderId="10" xfId="131" applyFont="1" applyFill="1" applyBorder="1" applyAlignment="1" applyProtection="1">
      <alignment horizontal="center" vertical="center"/>
      <protection/>
    </xf>
    <xf numFmtId="0" fontId="21" fillId="11" borderId="10" xfId="131" applyFont="1" applyFill="1" applyBorder="1" applyAlignment="1" applyProtection="1">
      <alignment horizontal="center" vertical="center" wrapText="1"/>
      <protection/>
    </xf>
    <xf numFmtId="0" fontId="21" fillId="11" borderId="11" xfId="131" applyFont="1" applyFill="1" applyBorder="1" applyAlignment="1" applyProtection="1">
      <alignment horizontal="center" vertical="center"/>
      <protection/>
    </xf>
    <xf numFmtId="0" fontId="21" fillId="11" borderId="11" xfId="131" applyFont="1" applyFill="1" applyBorder="1" applyAlignment="1" applyProtection="1">
      <alignment horizontal="center" vertical="center" wrapText="1"/>
      <protection/>
    </xf>
    <xf numFmtId="0" fontId="21" fillId="11" borderId="12" xfId="131" applyFont="1" applyFill="1" applyBorder="1" applyAlignment="1" applyProtection="1">
      <alignment horizontal="center" vertical="center" wrapText="1"/>
      <protection/>
    </xf>
    <xf numFmtId="0" fontId="13" fillId="0" borderId="13" xfId="131" applyNumberFormat="1" applyBorder="1">
      <alignment/>
      <protection/>
    </xf>
    <xf numFmtId="0" fontId="13" fillId="0" borderId="0" xfId="131" applyFill="1" applyBorder="1">
      <alignment/>
      <protection/>
    </xf>
    <xf numFmtId="0" fontId="13" fillId="0" borderId="14" xfId="131" applyFill="1" applyBorder="1" applyAlignment="1" applyProtection="1">
      <alignment horizontal="center" vertical="center"/>
      <protection/>
    </xf>
    <xf numFmtId="0" fontId="13" fillId="0" borderId="15" xfId="131" applyFont="1" applyFill="1" applyBorder="1" applyAlignment="1" applyProtection="1">
      <alignment horizontal="left" vertical="center" wrapText="1"/>
      <protection/>
    </xf>
    <xf numFmtId="0" fontId="13" fillId="0" borderId="15" xfId="131" applyFill="1" applyBorder="1" applyAlignment="1" applyProtection="1">
      <alignment horizontal="center" vertical="center" wrapText="1"/>
      <protection/>
    </xf>
    <xf numFmtId="4" fontId="13" fillId="0" borderId="15" xfId="131" applyNumberFormat="1" applyFill="1" applyBorder="1" applyAlignment="1" applyProtection="1">
      <alignment horizontal="center" vertical="center"/>
      <protection/>
    </xf>
    <xf numFmtId="4" fontId="13" fillId="0" borderId="16" xfId="131" applyNumberFormat="1" applyFill="1" applyBorder="1" applyAlignment="1" applyProtection="1">
      <alignment horizontal="right" vertical="center"/>
      <protection/>
    </xf>
    <xf numFmtId="2" fontId="13" fillId="0" borderId="13" xfId="131" applyNumberFormat="1" applyFill="1" applyBorder="1">
      <alignment/>
      <protection/>
    </xf>
    <xf numFmtId="4" fontId="13" fillId="0" borderId="0" xfId="131" applyNumberFormat="1" applyFill="1" applyBorder="1">
      <alignment/>
      <protection/>
    </xf>
    <xf numFmtId="4" fontId="13" fillId="0" borderId="15" xfId="131" applyNumberFormat="1" applyFont="1" applyFill="1" applyBorder="1" applyAlignment="1" applyProtection="1">
      <alignment horizontal="center" vertical="center"/>
      <protection/>
    </xf>
    <xf numFmtId="4" fontId="13" fillId="0" borderId="15" xfId="131" applyNumberFormat="1" applyFont="1" applyFill="1" applyBorder="1" applyAlignment="1" applyProtection="1">
      <alignment horizontal="center" vertical="center"/>
      <protection/>
    </xf>
    <xf numFmtId="0" fontId="13" fillId="0" borderId="15" xfId="131" applyFont="1" applyFill="1" applyBorder="1" applyAlignment="1" applyProtection="1">
      <alignment horizontal="center" vertical="center" wrapText="1"/>
      <protection/>
    </xf>
    <xf numFmtId="0" fontId="13" fillId="0" borderId="17" xfId="131" applyFont="1" applyFill="1" applyBorder="1" applyAlignment="1" applyProtection="1">
      <alignment vertical="center" wrapText="1"/>
      <protection/>
    </xf>
    <xf numFmtId="0" fontId="13" fillId="0" borderId="17" xfId="131" applyFont="1" applyFill="1" applyBorder="1" applyAlignment="1" applyProtection="1">
      <alignment horizontal="center" vertical="center" wrapText="1"/>
      <protection/>
    </xf>
    <xf numFmtId="0" fontId="13" fillId="0" borderId="16" xfId="131" applyFont="1" applyFill="1" applyBorder="1" applyAlignment="1" applyProtection="1">
      <alignment horizontal="center" vertical="center" wrapText="1"/>
      <protection/>
    </xf>
    <xf numFmtId="4" fontId="13" fillId="0" borderId="18" xfId="131" applyNumberFormat="1" applyFill="1" applyBorder="1" applyAlignment="1" applyProtection="1">
      <alignment vertical="center"/>
      <protection/>
    </xf>
    <xf numFmtId="0" fontId="13" fillId="0" borderId="0" xfId="131" applyBorder="1">
      <alignment/>
      <protection/>
    </xf>
    <xf numFmtId="0" fontId="24" fillId="0" borderId="44" xfId="131" applyFont="1" applyFill="1" applyBorder="1" applyAlignment="1" applyProtection="1">
      <alignment horizontal="left" vertical="center"/>
      <protection/>
    </xf>
    <xf numFmtId="2" fontId="13" fillId="0" borderId="13" xfId="131" applyNumberFormat="1" applyBorder="1">
      <alignment/>
      <protection/>
    </xf>
    <xf numFmtId="9" fontId="13" fillId="0" borderId="0" xfId="131" applyNumberFormat="1" applyBorder="1">
      <alignment/>
      <protection/>
    </xf>
    <xf numFmtId="0" fontId="24" fillId="0" borderId="0" xfId="131" applyFont="1" applyFill="1" applyBorder="1" applyAlignment="1" applyProtection="1">
      <alignment horizontal="left" vertical="center"/>
      <protection/>
    </xf>
    <xf numFmtId="4" fontId="24" fillId="0" borderId="0" xfId="131" applyNumberFormat="1" applyFont="1" applyFill="1" applyBorder="1" applyAlignment="1" applyProtection="1">
      <alignment horizontal="center" vertical="center"/>
      <protection/>
    </xf>
    <xf numFmtId="4" fontId="24" fillId="0" borderId="0" xfId="131" applyNumberFormat="1" applyFont="1" applyFill="1" applyBorder="1" applyAlignment="1" applyProtection="1">
      <alignment horizontal="right" vertical="center"/>
      <protection/>
    </xf>
    <xf numFmtId="2" fontId="13" fillId="0" borderId="0" xfId="131" applyNumberFormat="1" applyFill="1" applyProtection="1">
      <alignment/>
      <protection/>
    </xf>
    <xf numFmtId="0" fontId="13" fillId="0" borderId="0" xfId="118" applyFill="1" applyProtection="1">
      <alignment/>
      <protection/>
    </xf>
    <xf numFmtId="0" fontId="13" fillId="0" borderId="0" xfId="118">
      <alignment/>
      <protection/>
    </xf>
    <xf numFmtId="0" fontId="13" fillId="0" borderId="0" xfId="118" applyFill="1">
      <alignment/>
      <protection/>
    </xf>
    <xf numFmtId="0" fontId="21" fillId="11" borderId="10" xfId="118" applyFont="1" applyFill="1" applyBorder="1" applyAlignment="1" applyProtection="1">
      <alignment horizontal="center" vertical="center"/>
      <protection/>
    </xf>
    <xf numFmtId="0" fontId="21" fillId="11" borderId="10" xfId="118" applyFont="1" applyFill="1" applyBorder="1" applyAlignment="1" applyProtection="1">
      <alignment horizontal="center" vertical="center" wrapText="1"/>
      <protection/>
    </xf>
    <xf numFmtId="0" fontId="21" fillId="11" borderId="11" xfId="118" applyFont="1" applyFill="1" applyBorder="1" applyAlignment="1" applyProtection="1">
      <alignment horizontal="center" vertical="center"/>
      <protection/>
    </xf>
    <xf numFmtId="0" fontId="21" fillId="11" borderId="11" xfId="118" applyFont="1" applyFill="1" applyBorder="1" applyAlignment="1" applyProtection="1">
      <alignment horizontal="center" vertical="center" wrapText="1"/>
      <protection/>
    </xf>
    <xf numFmtId="0" fontId="21" fillId="11" borderId="12" xfId="118" applyFont="1" applyFill="1" applyBorder="1" applyAlignment="1" applyProtection="1">
      <alignment horizontal="center" vertical="center" wrapText="1"/>
      <protection/>
    </xf>
    <xf numFmtId="0" fontId="13" fillId="0" borderId="13" xfId="118" applyFill="1" applyBorder="1">
      <alignment/>
      <protection/>
    </xf>
    <xf numFmtId="0" fontId="13" fillId="0" borderId="0" xfId="118" applyFill="1" applyBorder="1">
      <alignment/>
      <protection/>
    </xf>
    <xf numFmtId="0" fontId="13" fillId="0" borderId="14" xfId="118" applyFill="1" applyBorder="1" applyAlignment="1" applyProtection="1">
      <alignment horizontal="center" vertical="center"/>
      <protection/>
    </xf>
    <xf numFmtId="0" fontId="13" fillId="0" borderId="15" xfId="118" applyFont="1" applyFill="1" applyBorder="1" applyAlignment="1" applyProtection="1">
      <alignment horizontal="left" vertical="center" wrapText="1"/>
      <protection/>
    </xf>
    <xf numFmtId="0" fontId="13" fillId="0" borderId="15" xfId="118" applyFill="1" applyBorder="1" applyAlignment="1" applyProtection="1">
      <alignment horizontal="center" vertical="center" wrapText="1"/>
      <protection/>
    </xf>
    <xf numFmtId="4" fontId="13" fillId="0" borderId="15" xfId="118" applyNumberFormat="1" applyFill="1" applyBorder="1" applyAlignment="1" applyProtection="1">
      <alignment horizontal="center" vertical="center"/>
      <protection/>
    </xf>
    <xf numFmtId="4" fontId="13" fillId="0" borderId="16" xfId="118" applyNumberFormat="1" applyFill="1" applyBorder="1" applyAlignment="1" applyProtection="1">
      <alignment horizontal="right" vertical="center"/>
      <protection/>
    </xf>
    <xf numFmtId="2" fontId="13" fillId="0" borderId="13" xfId="118" applyNumberFormat="1" applyFill="1" applyBorder="1">
      <alignment/>
      <protection/>
    </xf>
    <xf numFmtId="4" fontId="13" fillId="0" borderId="15" xfId="118" applyNumberFormat="1" applyFont="1" applyFill="1" applyBorder="1" applyAlignment="1" applyProtection="1">
      <alignment horizontal="center" vertical="center"/>
      <protection/>
    </xf>
    <xf numFmtId="4" fontId="13" fillId="0" borderId="15" xfId="118" applyNumberFormat="1" applyFont="1" applyFill="1" applyBorder="1" applyAlignment="1" applyProtection="1">
      <alignment horizontal="center" vertical="center"/>
      <protection/>
    </xf>
    <xf numFmtId="2" fontId="13" fillId="0" borderId="0" xfId="118" applyNumberFormat="1" applyFill="1" applyBorder="1">
      <alignment/>
      <protection/>
    </xf>
    <xf numFmtId="0" fontId="13" fillId="0" borderId="0" xfId="118" applyBorder="1">
      <alignment/>
      <protection/>
    </xf>
    <xf numFmtId="0" fontId="13" fillId="0" borderId="15" xfId="118" applyFont="1" applyFill="1" applyBorder="1" applyAlignment="1" applyProtection="1">
      <alignment horizontal="center" vertical="center" wrapText="1"/>
      <protection/>
    </xf>
    <xf numFmtId="0" fontId="13" fillId="0" borderId="15" xfId="118" applyFont="1" applyFill="1" applyBorder="1" applyAlignment="1" applyProtection="1">
      <alignment vertical="center" wrapText="1"/>
      <protection/>
    </xf>
    <xf numFmtId="4" fontId="13" fillId="0" borderId="32" xfId="118" applyNumberFormat="1" applyFill="1" applyBorder="1" applyAlignment="1" applyProtection="1">
      <alignment vertical="center"/>
      <protection/>
    </xf>
    <xf numFmtId="0" fontId="13" fillId="0" borderId="20" xfId="118" applyFont="1" applyFill="1" applyBorder="1" applyAlignment="1" applyProtection="1">
      <alignment vertical="center" wrapText="1"/>
      <protection/>
    </xf>
    <xf numFmtId="0" fontId="13" fillId="0" borderId="17" xfId="118" applyFont="1" applyFill="1" applyBorder="1" applyAlignment="1" applyProtection="1">
      <alignment vertical="center" wrapText="1"/>
      <protection/>
    </xf>
    <xf numFmtId="0" fontId="13" fillId="0" borderId="17" xfId="118" applyFont="1" applyFill="1" applyBorder="1" applyAlignment="1" applyProtection="1">
      <alignment horizontal="center" vertical="center" wrapText="1"/>
      <protection/>
    </xf>
    <xf numFmtId="0" fontId="13" fillId="0" borderId="16" xfId="118" applyFont="1" applyFill="1" applyBorder="1" applyAlignment="1" applyProtection="1">
      <alignment horizontal="center" vertical="center" wrapText="1"/>
      <protection/>
    </xf>
    <xf numFmtId="0" fontId="13" fillId="0" borderId="19" xfId="118" applyFont="1" applyFill="1" applyBorder="1" applyAlignment="1" applyProtection="1">
      <alignment horizontal="center" vertical="center" wrapText="1"/>
      <protection/>
    </xf>
    <xf numFmtId="4" fontId="13" fillId="0" borderId="35" xfId="118" applyNumberFormat="1" applyFill="1" applyBorder="1" applyAlignment="1" applyProtection="1">
      <alignment vertical="center"/>
      <protection/>
    </xf>
    <xf numFmtId="0" fontId="24" fillId="0" borderId="10" xfId="118" applyFont="1" applyFill="1" applyBorder="1" applyAlignment="1" applyProtection="1">
      <alignment horizontal="left" vertical="center"/>
      <protection/>
    </xf>
    <xf numFmtId="4" fontId="24" fillId="0" borderId="11" xfId="118" applyNumberFormat="1" applyFont="1" applyFill="1" applyBorder="1" applyAlignment="1" applyProtection="1">
      <alignment horizontal="center" vertical="center"/>
      <protection/>
    </xf>
    <xf numFmtId="4" fontId="24" fillId="0" borderId="12" xfId="118" applyNumberFormat="1" applyFont="1" applyFill="1" applyBorder="1" applyAlignment="1" applyProtection="1">
      <alignment horizontal="right" vertical="center"/>
      <protection/>
    </xf>
    <xf numFmtId="2" fontId="13" fillId="0" borderId="13" xfId="118" applyNumberFormat="1" applyBorder="1">
      <alignment/>
      <protection/>
    </xf>
    <xf numFmtId="2" fontId="13" fillId="0" borderId="0" xfId="118" applyNumberFormat="1" applyFill="1" applyProtection="1">
      <alignment/>
      <protection/>
    </xf>
    <xf numFmtId="0" fontId="13" fillId="0" borderId="0" xfId="118" applyFill="1" applyBorder="1" applyAlignment="1" applyProtection="1">
      <alignment horizontal="left" vertical="center"/>
      <protection/>
    </xf>
    <xf numFmtId="0" fontId="13" fillId="0" borderId="0" xfId="118" applyFont="1" applyFill="1" applyBorder="1" applyAlignment="1" applyProtection="1">
      <alignment horizontal="left" vertical="center"/>
      <protection/>
    </xf>
    <xf numFmtId="0" fontId="13" fillId="0" borderId="0" xfId="132" applyFill="1" applyProtection="1">
      <alignment/>
      <protection/>
    </xf>
    <xf numFmtId="0" fontId="13" fillId="0" borderId="0" xfId="132">
      <alignment/>
      <protection/>
    </xf>
    <xf numFmtId="0" fontId="13" fillId="0" borderId="0" xfId="132" applyNumberFormat="1">
      <alignment/>
      <protection/>
    </xf>
    <xf numFmtId="0" fontId="13" fillId="0" borderId="0" xfId="132" applyFill="1">
      <alignment/>
      <protection/>
    </xf>
    <xf numFmtId="0" fontId="21" fillId="11" borderId="10" xfId="132" applyFont="1" applyFill="1" applyBorder="1" applyAlignment="1" applyProtection="1">
      <alignment horizontal="center" vertical="center"/>
      <protection/>
    </xf>
    <xf numFmtId="0" fontId="21" fillId="11" borderId="10" xfId="132" applyFont="1" applyFill="1" applyBorder="1" applyAlignment="1" applyProtection="1">
      <alignment horizontal="center" vertical="center" wrapText="1"/>
      <protection/>
    </xf>
    <xf numFmtId="0" fontId="21" fillId="11" borderId="11" xfId="132" applyFont="1" applyFill="1" applyBorder="1" applyAlignment="1" applyProtection="1">
      <alignment horizontal="center" vertical="center"/>
      <protection/>
    </xf>
    <xf numFmtId="0" fontId="21" fillId="11" borderId="11" xfId="132" applyFont="1" applyFill="1" applyBorder="1" applyAlignment="1" applyProtection="1">
      <alignment horizontal="center" vertical="center" wrapText="1"/>
      <protection/>
    </xf>
    <xf numFmtId="0" fontId="21" fillId="11" borderId="12" xfId="132" applyFont="1" applyFill="1" applyBorder="1" applyAlignment="1" applyProtection="1">
      <alignment horizontal="center" vertical="center" wrapText="1"/>
      <protection/>
    </xf>
    <xf numFmtId="0" fontId="13" fillId="0" borderId="13" xfId="132" applyNumberFormat="1" applyBorder="1">
      <alignment/>
      <protection/>
    </xf>
    <xf numFmtId="0" fontId="13" fillId="0" borderId="0" xfId="132" applyFill="1" applyBorder="1">
      <alignment/>
      <protection/>
    </xf>
    <xf numFmtId="0" fontId="13" fillId="0" borderId="14" xfId="132" applyFill="1" applyBorder="1" applyAlignment="1" applyProtection="1">
      <alignment horizontal="center" vertical="center"/>
      <protection/>
    </xf>
    <xf numFmtId="0" fontId="13" fillId="0" borderId="15" xfId="132" applyFont="1" applyFill="1" applyBorder="1" applyAlignment="1" applyProtection="1">
      <alignment horizontal="left" vertical="center" wrapText="1"/>
      <protection/>
    </xf>
    <xf numFmtId="0" fontId="13" fillId="0" borderId="15" xfId="132" applyFill="1" applyBorder="1" applyAlignment="1" applyProtection="1">
      <alignment horizontal="center" vertical="center" wrapText="1"/>
      <protection/>
    </xf>
    <xf numFmtId="4" fontId="13" fillId="0" borderId="15" xfId="132" applyNumberFormat="1" applyFill="1" applyBorder="1" applyAlignment="1" applyProtection="1">
      <alignment horizontal="center" vertical="center"/>
      <protection/>
    </xf>
    <xf numFmtId="4" fontId="13" fillId="0" borderId="16" xfId="132" applyNumberFormat="1" applyFill="1" applyBorder="1" applyAlignment="1" applyProtection="1">
      <alignment horizontal="right" vertical="center"/>
      <protection/>
    </xf>
    <xf numFmtId="2" fontId="13" fillId="0" borderId="13" xfId="132" applyNumberFormat="1" applyFill="1" applyBorder="1">
      <alignment/>
      <protection/>
    </xf>
    <xf numFmtId="4" fontId="13" fillId="0" borderId="15" xfId="132" applyNumberFormat="1" applyFont="1" applyFill="1" applyBorder="1" applyAlignment="1" applyProtection="1">
      <alignment horizontal="center" vertical="center"/>
      <protection/>
    </xf>
    <xf numFmtId="4" fontId="13" fillId="0" borderId="15" xfId="132" applyNumberFormat="1" applyFont="1" applyFill="1" applyBorder="1" applyAlignment="1" applyProtection="1">
      <alignment horizontal="center" vertical="center"/>
      <protection/>
    </xf>
    <xf numFmtId="4" fontId="13" fillId="0" borderId="18" xfId="132" applyNumberFormat="1" applyFill="1" applyBorder="1" applyAlignment="1" applyProtection="1">
      <alignment horizontal="right" vertical="center"/>
      <protection/>
    </xf>
    <xf numFmtId="4" fontId="13" fillId="0" borderId="16" xfId="132" applyNumberFormat="1" applyFill="1" applyBorder="1" applyAlignment="1" applyProtection="1">
      <alignment horizontal="center" vertical="center"/>
      <protection/>
    </xf>
    <xf numFmtId="4" fontId="13" fillId="0" borderId="50" xfId="132" applyNumberFormat="1" applyFill="1" applyBorder="1" applyAlignment="1" applyProtection="1">
      <alignment horizontal="right" vertical="center"/>
      <protection/>
    </xf>
    <xf numFmtId="0" fontId="22" fillId="0" borderId="15" xfId="132" applyFont="1" applyFill="1" applyBorder="1" applyAlignment="1" applyProtection="1">
      <alignment horizontal="left" vertical="center" wrapText="1"/>
      <protection/>
    </xf>
    <xf numFmtId="0" fontId="13" fillId="0" borderId="0" xfId="132" applyBorder="1">
      <alignment/>
      <protection/>
    </xf>
    <xf numFmtId="0" fontId="13" fillId="0" borderId="46" xfId="132" applyFont="1" applyFill="1" applyBorder="1" applyAlignment="1" applyProtection="1">
      <alignment horizontal="left" vertical="center" wrapText="1"/>
      <protection/>
    </xf>
    <xf numFmtId="0" fontId="13" fillId="0" borderId="46" xfId="132" applyFill="1" applyBorder="1" applyAlignment="1" applyProtection="1">
      <alignment horizontal="center" vertical="center" wrapText="1"/>
      <protection/>
    </xf>
    <xf numFmtId="4" fontId="13" fillId="0" borderId="27" xfId="132" applyNumberFormat="1" applyFill="1" applyBorder="1" applyAlignment="1" applyProtection="1">
      <alignment horizontal="center" vertical="center"/>
      <protection/>
    </xf>
    <xf numFmtId="4" fontId="13" fillId="0" borderId="29" xfId="132" applyNumberFormat="1" applyFill="1" applyBorder="1" applyAlignment="1" applyProtection="1">
      <alignment horizontal="center" vertical="center"/>
      <protection/>
    </xf>
    <xf numFmtId="4" fontId="13" fillId="0" borderId="13" xfId="132" applyNumberFormat="1" applyFill="1" applyBorder="1" applyAlignment="1" applyProtection="1">
      <alignment horizontal="right" vertical="center"/>
      <protection/>
    </xf>
    <xf numFmtId="0" fontId="24" fillId="0" borderId="10" xfId="132" applyFont="1" applyFill="1" applyBorder="1" applyAlignment="1" applyProtection="1">
      <alignment horizontal="left" vertical="center"/>
      <protection/>
    </xf>
    <xf numFmtId="4" fontId="24" fillId="0" borderId="11" xfId="132" applyNumberFormat="1" applyFont="1" applyFill="1" applyBorder="1" applyAlignment="1" applyProtection="1">
      <alignment horizontal="center" vertical="center"/>
      <protection/>
    </xf>
    <xf numFmtId="4" fontId="24" fillId="0" borderId="12" xfId="132" applyNumberFormat="1" applyFont="1" applyFill="1" applyBorder="1" applyAlignment="1" applyProtection="1">
      <alignment horizontal="right" vertical="center"/>
      <protection/>
    </xf>
    <xf numFmtId="2" fontId="13" fillId="0" borderId="13" xfId="132" applyNumberFormat="1" applyBorder="1">
      <alignment/>
      <protection/>
    </xf>
    <xf numFmtId="2" fontId="13" fillId="0" borderId="0" xfId="132" applyNumberFormat="1" applyFill="1" applyProtection="1">
      <alignment/>
      <protection/>
    </xf>
    <xf numFmtId="4" fontId="13" fillId="0" borderId="32" xfId="132" applyNumberFormat="1" applyFill="1" applyBorder="1" applyAlignment="1" applyProtection="1">
      <alignment horizontal="right" vertical="center"/>
      <protection/>
    </xf>
    <xf numFmtId="9" fontId="13" fillId="0" borderId="0" xfId="132" applyNumberFormat="1" applyFill="1" applyProtection="1">
      <alignment/>
      <protection/>
    </xf>
    <xf numFmtId="0" fontId="13" fillId="0" borderId="0" xfId="133" applyFill="1" applyProtection="1">
      <alignment/>
      <protection/>
    </xf>
    <xf numFmtId="0" fontId="13" fillId="0" borderId="0" xfId="133">
      <alignment/>
      <protection/>
    </xf>
    <xf numFmtId="0" fontId="13" fillId="0" borderId="0" xfId="133" applyNumberFormat="1">
      <alignment/>
      <protection/>
    </xf>
    <xf numFmtId="0" fontId="13" fillId="0" borderId="0" xfId="133" applyFill="1">
      <alignment/>
      <protection/>
    </xf>
    <xf numFmtId="0" fontId="25" fillId="0" borderId="0" xfId="133" applyFont="1" applyFill="1" applyBorder="1" applyAlignment="1" applyProtection="1">
      <alignment horizontal="left" vertical="center"/>
      <protection/>
    </xf>
    <xf numFmtId="0" fontId="21" fillId="11" borderId="10" xfId="133" applyFont="1" applyFill="1" applyBorder="1" applyAlignment="1" applyProtection="1">
      <alignment horizontal="center" vertical="center"/>
      <protection/>
    </xf>
    <xf numFmtId="0" fontId="21" fillId="11" borderId="10" xfId="133" applyFont="1" applyFill="1" applyBorder="1" applyAlignment="1" applyProtection="1">
      <alignment horizontal="center" vertical="center" wrapText="1"/>
      <protection/>
    </xf>
    <xf numFmtId="0" fontId="21" fillId="11" borderId="11" xfId="133" applyFont="1" applyFill="1" applyBorder="1" applyAlignment="1" applyProtection="1">
      <alignment horizontal="center" vertical="center"/>
      <protection/>
    </xf>
    <xf numFmtId="0" fontId="21" fillId="11" borderId="11" xfId="133" applyFont="1" applyFill="1" applyBorder="1" applyAlignment="1" applyProtection="1">
      <alignment horizontal="center" vertical="center" wrapText="1"/>
      <protection/>
    </xf>
    <xf numFmtId="0" fontId="21" fillId="11" borderId="12" xfId="133" applyFont="1" applyFill="1" applyBorder="1" applyAlignment="1" applyProtection="1">
      <alignment horizontal="center" vertical="center" wrapText="1"/>
      <protection/>
    </xf>
    <xf numFmtId="0" fontId="13" fillId="0" borderId="13" xfId="133" applyNumberFormat="1" applyBorder="1">
      <alignment/>
      <protection/>
    </xf>
    <xf numFmtId="0" fontId="13" fillId="0" borderId="0" xfId="133" applyFill="1" applyBorder="1">
      <alignment/>
      <protection/>
    </xf>
    <xf numFmtId="0" fontId="13" fillId="0" borderId="14" xfId="133" applyFill="1" applyBorder="1" applyAlignment="1" applyProtection="1">
      <alignment horizontal="center" vertical="center"/>
      <protection/>
    </xf>
    <xf numFmtId="0" fontId="13" fillId="0" borderId="15" xfId="133" applyFont="1" applyFill="1" applyBorder="1" applyAlignment="1" applyProtection="1">
      <alignment horizontal="left" vertical="center" wrapText="1"/>
      <protection/>
    </xf>
    <xf numFmtId="0" fontId="13" fillId="0" borderId="15" xfId="133" applyFill="1" applyBorder="1" applyAlignment="1" applyProtection="1">
      <alignment horizontal="center" vertical="center" wrapText="1"/>
      <protection/>
    </xf>
    <xf numFmtId="4" fontId="13" fillId="0" borderId="15" xfId="133" applyNumberFormat="1" applyFill="1" applyBorder="1" applyAlignment="1" applyProtection="1">
      <alignment horizontal="center" vertical="center"/>
      <protection/>
    </xf>
    <xf numFmtId="4" fontId="13" fillId="0" borderId="16" xfId="133" applyNumberFormat="1" applyFill="1" applyBorder="1" applyAlignment="1" applyProtection="1">
      <alignment horizontal="right" vertical="center"/>
      <protection/>
    </xf>
    <xf numFmtId="2" fontId="13" fillId="0" borderId="13" xfId="133" applyNumberFormat="1" applyFill="1" applyBorder="1">
      <alignment/>
      <protection/>
    </xf>
    <xf numFmtId="0" fontId="22" fillId="0" borderId="15" xfId="133" applyFont="1" applyFill="1" applyBorder="1" applyAlignment="1" applyProtection="1">
      <alignment horizontal="left" vertical="center" wrapText="1"/>
      <protection/>
    </xf>
    <xf numFmtId="0" fontId="13" fillId="0" borderId="15" xfId="133" applyNumberFormat="1" applyFill="1" applyBorder="1" applyAlignment="1" applyProtection="1">
      <alignment horizontal="center" vertical="center" wrapText="1"/>
      <protection/>
    </xf>
    <xf numFmtId="4" fontId="13" fillId="0" borderId="15" xfId="133" applyNumberFormat="1" applyFont="1" applyFill="1" applyBorder="1" applyAlignment="1" applyProtection="1">
      <alignment horizontal="center" vertical="center"/>
      <protection/>
    </xf>
    <xf numFmtId="4" fontId="13" fillId="0" borderId="15" xfId="133" applyNumberFormat="1" applyFont="1" applyFill="1" applyBorder="1" applyAlignment="1" applyProtection="1">
      <alignment horizontal="center" vertical="center"/>
      <protection/>
    </xf>
    <xf numFmtId="0" fontId="13" fillId="0" borderId="0" xfId="133" applyBorder="1">
      <alignment/>
      <protection/>
    </xf>
    <xf numFmtId="0" fontId="13" fillId="0" borderId="17" xfId="133" applyFont="1" applyFill="1" applyBorder="1" applyAlignment="1" applyProtection="1">
      <alignment horizontal="left" vertical="center" wrapText="1"/>
      <protection/>
    </xf>
    <xf numFmtId="0" fontId="13" fillId="0" borderId="17" xfId="133" applyFill="1" applyBorder="1" applyAlignment="1" applyProtection="1">
      <alignment horizontal="center" vertical="center" wrapText="1"/>
      <protection/>
    </xf>
    <xf numFmtId="4" fontId="13" fillId="0" borderId="18" xfId="133" applyNumberFormat="1" applyFill="1" applyBorder="1" applyAlignment="1" applyProtection="1">
      <alignment horizontal="center" vertical="center"/>
      <protection/>
    </xf>
    <xf numFmtId="4" fontId="13" fillId="0" borderId="51" xfId="133" applyNumberFormat="1" applyFill="1" applyBorder="1" applyAlignment="1" applyProtection="1">
      <alignment horizontal="center" vertical="center"/>
      <protection/>
    </xf>
    <xf numFmtId="4" fontId="13" fillId="0" borderId="33" xfId="133" applyNumberFormat="1" applyFill="1" applyBorder="1" applyAlignment="1" applyProtection="1">
      <alignment horizontal="center" vertical="center"/>
      <protection/>
    </xf>
    <xf numFmtId="4" fontId="13" fillId="0" borderId="18" xfId="133" applyNumberFormat="1" applyFill="1" applyBorder="1" applyAlignment="1" applyProtection="1">
      <alignment horizontal="right" vertical="center"/>
      <protection/>
    </xf>
    <xf numFmtId="0" fontId="13" fillId="0" borderId="46" xfId="133" applyFont="1" applyFill="1" applyBorder="1" applyAlignment="1" applyProtection="1">
      <alignment horizontal="left" vertical="center" wrapText="1"/>
      <protection/>
    </xf>
    <xf numFmtId="0" fontId="13" fillId="0" borderId="46" xfId="133" applyFont="1" applyFill="1" applyBorder="1" applyAlignment="1" applyProtection="1">
      <alignment horizontal="center" vertical="center" wrapText="1"/>
      <protection/>
    </xf>
    <xf numFmtId="0" fontId="13" fillId="0" borderId="27" xfId="133" applyFont="1" applyFill="1" applyBorder="1" applyAlignment="1" applyProtection="1">
      <alignment horizontal="center" vertical="center" wrapText="1"/>
      <protection/>
    </xf>
    <xf numFmtId="0" fontId="13" fillId="0" borderId="0" xfId="133" applyFont="1" applyFill="1" applyBorder="1" applyAlignment="1" applyProtection="1">
      <alignment horizontal="center" vertical="center" wrapText="1"/>
      <protection/>
    </xf>
    <xf numFmtId="4" fontId="13" fillId="0" borderId="13" xfId="133" applyNumberFormat="1" applyFill="1" applyBorder="1" applyAlignment="1" applyProtection="1">
      <alignment horizontal="right" vertical="center"/>
      <protection/>
    </xf>
    <xf numFmtId="0" fontId="13" fillId="0" borderId="15" xfId="133" applyFont="1" applyFill="1" applyBorder="1" applyAlignment="1" applyProtection="1">
      <alignment vertical="center" wrapText="1"/>
      <protection/>
    </xf>
    <xf numFmtId="0" fontId="13" fillId="0" borderId="15" xfId="133" applyFont="1" applyFill="1" applyBorder="1" applyAlignment="1" applyProtection="1">
      <alignment horizontal="center" vertical="center" wrapText="1"/>
      <protection/>
    </xf>
    <xf numFmtId="4" fontId="13" fillId="0" borderId="16" xfId="133" applyNumberFormat="1" applyFill="1" applyBorder="1" applyAlignment="1" applyProtection="1">
      <alignment vertical="center"/>
      <protection/>
    </xf>
    <xf numFmtId="0" fontId="13" fillId="0" borderId="16" xfId="133" applyFont="1" applyFill="1" applyBorder="1" applyAlignment="1" applyProtection="1">
      <alignment horizontal="center" vertical="center" wrapText="1"/>
      <protection/>
    </xf>
    <xf numFmtId="0" fontId="13" fillId="0" borderId="20" xfId="133" applyFont="1" applyFill="1" applyBorder="1" applyAlignment="1" applyProtection="1">
      <alignment horizontal="center" vertical="center" wrapText="1"/>
      <protection/>
    </xf>
    <xf numFmtId="0" fontId="13" fillId="0" borderId="20" xfId="133" applyFont="1" applyFill="1" applyBorder="1" applyAlignment="1" applyProtection="1">
      <alignment vertical="center" wrapText="1"/>
      <protection/>
    </xf>
    <xf numFmtId="0" fontId="13" fillId="0" borderId="19" xfId="133" applyFont="1" applyFill="1" applyBorder="1" applyAlignment="1" applyProtection="1">
      <alignment horizontal="center" vertical="center" wrapText="1"/>
      <protection/>
    </xf>
    <xf numFmtId="0" fontId="24" fillId="0" borderId="10" xfId="133" applyFont="1" applyFill="1" applyBorder="1" applyAlignment="1" applyProtection="1">
      <alignment horizontal="left" vertical="center"/>
      <protection/>
    </xf>
    <xf numFmtId="4" fontId="24" fillId="0" borderId="12" xfId="133" applyNumberFormat="1" applyFont="1" applyFill="1" applyBorder="1" applyAlignment="1" applyProtection="1">
      <alignment horizontal="center" vertical="center"/>
      <protection/>
    </xf>
    <xf numFmtId="4" fontId="24" fillId="0" borderId="22" xfId="133" applyNumberFormat="1" applyFont="1" applyFill="1" applyBorder="1" applyAlignment="1" applyProtection="1">
      <alignment horizontal="center" vertical="center"/>
      <protection/>
    </xf>
    <xf numFmtId="4" fontId="24" fillId="0" borderId="23" xfId="133" applyNumberFormat="1" applyFont="1" applyFill="1" applyBorder="1" applyAlignment="1" applyProtection="1">
      <alignment horizontal="center" vertical="center"/>
      <protection/>
    </xf>
    <xf numFmtId="4" fontId="24" fillId="0" borderId="12" xfId="133" applyNumberFormat="1" applyFont="1" applyFill="1" applyBorder="1" applyAlignment="1" applyProtection="1">
      <alignment horizontal="right" vertical="center"/>
      <protection/>
    </xf>
    <xf numFmtId="2" fontId="13" fillId="0" borderId="0" xfId="133" applyNumberFormat="1" applyFill="1" applyProtection="1">
      <alignment/>
      <protection/>
    </xf>
    <xf numFmtId="10" fontId="13" fillId="0" borderId="0" xfId="133" applyNumberFormat="1" applyFont="1">
      <alignment/>
      <protection/>
    </xf>
    <xf numFmtId="4" fontId="13" fillId="0" borderId="0" xfId="133" applyNumberFormat="1" applyFill="1" applyProtection="1">
      <alignment/>
      <protection/>
    </xf>
    <xf numFmtId="0" fontId="13" fillId="0" borderId="0" xfId="134" applyFill="1" applyProtection="1">
      <alignment/>
      <protection/>
    </xf>
    <xf numFmtId="0" fontId="13" fillId="0" borderId="0" xfId="134">
      <alignment/>
      <protection/>
    </xf>
    <xf numFmtId="0" fontId="13" fillId="0" borderId="0" xfId="134" applyNumberFormat="1">
      <alignment/>
      <protection/>
    </xf>
    <xf numFmtId="0" fontId="13" fillId="0" borderId="0" xfId="134" applyFill="1">
      <alignment/>
      <protection/>
    </xf>
    <xf numFmtId="0" fontId="25" fillId="0" borderId="0" xfId="134" applyFont="1" applyFill="1" applyBorder="1" applyAlignment="1" applyProtection="1">
      <alignment horizontal="left" vertical="center"/>
      <protection/>
    </xf>
    <xf numFmtId="0" fontId="21" fillId="11" borderId="10" xfId="134" applyFont="1" applyFill="1" applyBorder="1" applyAlignment="1" applyProtection="1">
      <alignment horizontal="center" vertical="center"/>
      <protection/>
    </xf>
    <xf numFmtId="0" fontId="21" fillId="11" borderId="10" xfId="134" applyFont="1" applyFill="1" applyBorder="1" applyAlignment="1" applyProtection="1">
      <alignment horizontal="center" vertical="center" wrapText="1"/>
      <protection/>
    </xf>
    <xf numFmtId="0" fontId="21" fillId="11" borderId="11" xfId="134" applyFont="1" applyFill="1" applyBorder="1" applyAlignment="1" applyProtection="1">
      <alignment horizontal="center" vertical="center"/>
      <protection/>
    </xf>
    <xf numFmtId="0" fontId="21" fillId="11" borderId="11" xfId="134" applyFont="1" applyFill="1" applyBorder="1" applyAlignment="1" applyProtection="1">
      <alignment horizontal="center" vertical="center" wrapText="1"/>
      <protection/>
    </xf>
    <xf numFmtId="0" fontId="21" fillId="11" borderId="12" xfId="134" applyFont="1" applyFill="1" applyBorder="1" applyAlignment="1" applyProtection="1">
      <alignment horizontal="center" vertical="center" wrapText="1"/>
      <protection/>
    </xf>
    <xf numFmtId="0" fontId="13" fillId="0" borderId="13" xfId="134" applyNumberFormat="1" applyBorder="1">
      <alignment/>
      <protection/>
    </xf>
    <xf numFmtId="0" fontId="13" fillId="0" borderId="0" xfId="134" applyFill="1" applyBorder="1">
      <alignment/>
      <protection/>
    </xf>
    <xf numFmtId="0" fontId="13" fillId="0" borderId="14" xfId="134" applyFill="1" applyBorder="1" applyAlignment="1" applyProtection="1">
      <alignment horizontal="center" vertical="center"/>
      <protection/>
    </xf>
    <xf numFmtId="0" fontId="13" fillId="0" borderId="15" xfId="134" applyFont="1" applyFill="1" applyBorder="1" applyAlignment="1" applyProtection="1">
      <alignment horizontal="left" vertical="center" wrapText="1"/>
      <protection/>
    </xf>
    <xf numFmtId="0" fontId="13" fillId="0" borderId="15" xfId="134" applyFill="1" applyBorder="1" applyAlignment="1" applyProtection="1">
      <alignment horizontal="center" vertical="center" wrapText="1"/>
      <protection/>
    </xf>
    <xf numFmtId="4" fontId="13" fillId="0" borderId="15" xfId="134" applyNumberFormat="1" applyFill="1" applyBorder="1" applyAlignment="1" applyProtection="1">
      <alignment horizontal="center" vertical="center"/>
      <protection/>
    </xf>
    <xf numFmtId="4" fontId="13" fillId="0" borderId="16" xfId="134" applyNumberFormat="1" applyFill="1" applyBorder="1" applyAlignment="1" applyProtection="1">
      <alignment horizontal="right" vertical="center"/>
      <protection/>
    </xf>
    <xf numFmtId="2" fontId="13" fillId="0" borderId="13" xfId="134" applyNumberFormat="1" applyFill="1" applyBorder="1">
      <alignment/>
      <protection/>
    </xf>
    <xf numFmtId="0" fontId="22" fillId="0" borderId="15" xfId="134" applyFont="1" applyFill="1" applyBorder="1" applyAlignment="1" applyProtection="1">
      <alignment horizontal="left" vertical="center" wrapText="1"/>
      <protection/>
    </xf>
    <xf numFmtId="0" fontId="13" fillId="0" borderId="15" xfId="134" applyNumberFormat="1" applyFill="1" applyBorder="1" applyAlignment="1" applyProtection="1">
      <alignment horizontal="center" vertical="center" wrapText="1"/>
      <protection/>
    </xf>
    <xf numFmtId="4" fontId="13" fillId="0" borderId="15" xfId="134" applyNumberFormat="1" applyFont="1" applyFill="1" applyBorder="1" applyAlignment="1" applyProtection="1">
      <alignment horizontal="center" vertical="center"/>
      <protection/>
    </xf>
    <xf numFmtId="4" fontId="13" fillId="0" borderId="15" xfId="134" applyNumberFormat="1" applyFont="1" applyFill="1" applyBorder="1" applyAlignment="1" applyProtection="1">
      <alignment horizontal="center" vertical="center"/>
      <protection/>
    </xf>
    <xf numFmtId="0" fontId="13" fillId="0" borderId="0" xfId="134" applyBorder="1">
      <alignment/>
      <protection/>
    </xf>
    <xf numFmtId="0" fontId="13" fillId="0" borderId="17" xfId="134" applyFont="1" applyFill="1" applyBorder="1" applyAlignment="1" applyProtection="1">
      <alignment horizontal="left" vertical="center" wrapText="1"/>
      <protection/>
    </xf>
    <xf numFmtId="0" fontId="13" fillId="0" borderId="17" xfId="134" applyFill="1" applyBorder="1" applyAlignment="1" applyProtection="1">
      <alignment horizontal="center" vertical="center" wrapText="1"/>
      <protection/>
    </xf>
    <xf numFmtId="4" fontId="13" fillId="0" borderId="17" xfId="134" applyNumberFormat="1" applyFill="1" applyBorder="1" applyAlignment="1" applyProtection="1">
      <alignment horizontal="center" vertical="center"/>
      <protection/>
    </xf>
    <xf numFmtId="4" fontId="13" fillId="0" borderId="18" xfId="134" applyNumberFormat="1" applyFill="1" applyBorder="1" applyAlignment="1" applyProtection="1">
      <alignment horizontal="right" vertical="center"/>
      <protection/>
    </xf>
    <xf numFmtId="0" fontId="13" fillId="0" borderId="15" xfId="134" applyFont="1" applyFill="1" applyBorder="1" applyAlignment="1" applyProtection="1">
      <alignment horizontal="center" vertical="center" wrapText="1"/>
      <protection/>
    </xf>
    <xf numFmtId="10" fontId="13" fillId="0" borderId="0" xfId="134" applyNumberFormat="1" applyFill="1">
      <alignment/>
      <protection/>
    </xf>
    <xf numFmtId="4" fontId="13" fillId="0" borderId="16" xfId="134" applyNumberFormat="1" applyFill="1" applyBorder="1" applyAlignment="1" applyProtection="1">
      <alignment horizontal="center" vertical="center"/>
      <protection/>
    </xf>
    <xf numFmtId="4" fontId="13" fillId="0" borderId="15" xfId="134" applyNumberFormat="1" applyFill="1" applyBorder="1" applyAlignment="1" applyProtection="1">
      <alignment horizontal="right" vertical="center"/>
      <protection/>
    </xf>
    <xf numFmtId="0" fontId="13" fillId="0" borderId="16" xfId="134" applyFont="1" applyFill="1" applyBorder="1" applyAlignment="1" applyProtection="1">
      <alignment horizontal="center" vertical="center" wrapText="1"/>
      <protection/>
    </xf>
    <xf numFmtId="0" fontId="13" fillId="0" borderId="19" xfId="134" applyFont="1" applyFill="1" applyBorder="1" applyAlignment="1" applyProtection="1">
      <alignment horizontal="center" vertical="center" wrapText="1"/>
      <protection/>
    </xf>
    <xf numFmtId="0" fontId="13" fillId="0" borderId="20" xfId="134" applyFont="1" applyFill="1" applyBorder="1" applyAlignment="1" applyProtection="1">
      <alignment horizontal="center" vertical="center" wrapText="1"/>
      <protection/>
    </xf>
    <xf numFmtId="0" fontId="13" fillId="0" borderId="17" xfId="134" applyFont="1" applyFill="1" applyBorder="1" applyAlignment="1" applyProtection="1">
      <alignment horizontal="center" vertical="center" wrapText="1"/>
      <protection/>
    </xf>
    <xf numFmtId="0" fontId="13" fillId="0" borderId="18" xfId="134" applyFont="1" applyFill="1" applyBorder="1" applyAlignment="1" applyProtection="1">
      <alignment horizontal="center" vertical="center" wrapText="1"/>
      <protection/>
    </xf>
    <xf numFmtId="0" fontId="13" fillId="0" borderId="33" xfId="134" applyFont="1" applyFill="1" applyBorder="1" applyAlignment="1" applyProtection="1">
      <alignment horizontal="center" vertical="center" wrapText="1"/>
      <protection/>
    </xf>
    <xf numFmtId="0" fontId="24" fillId="0" borderId="21" xfId="134" applyFont="1" applyFill="1" applyBorder="1" applyAlignment="1" applyProtection="1">
      <alignment horizontal="left" vertical="center"/>
      <protection/>
    </xf>
    <xf numFmtId="0" fontId="24" fillId="0" borderId="15" xfId="134" applyFont="1" applyFill="1" applyBorder="1" applyAlignment="1" applyProtection="1">
      <alignment horizontal="left" vertical="center"/>
      <protection/>
    </xf>
    <xf numFmtId="4" fontId="24" fillId="0" borderId="15" xfId="134" applyNumberFormat="1" applyFont="1" applyFill="1" applyBorder="1" applyAlignment="1" applyProtection="1">
      <alignment horizontal="center" vertical="center"/>
      <protection/>
    </xf>
    <xf numFmtId="4" fontId="24" fillId="0" borderId="16" xfId="134" applyNumberFormat="1" applyFont="1" applyFill="1" applyBorder="1" applyAlignment="1" applyProtection="1">
      <alignment horizontal="right" vertical="center"/>
      <protection/>
    </xf>
    <xf numFmtId="2" fontId="13" fillId="0" borderId="0" xfId="134" applyNumberFormat="1" applyFill="1" applyProtection="1">
      <alignment/>
      <protection/>
    </xf>
    <xf numFmtId="4" fontId="13" fillId="0" borderId="0" xfId="134" applyNumberFormat="1" applyFill="1" applyProtection="1">
      <alignment/>
      <protection/>
    </xf>
    <xf numFmtId="0" fontId="13" fillId="0" borderId="0" xfId="135" applyFill="1" applyProtection="1">
      <alignment/>
      <protection/>
    </xf>
    <xf numFmtId="2" fontId="13" fillId="0" borderId="0" xfId="135" applyNumberFormat="1">
      <alignment/>
      <protection/>
    </xf>
    <xf numFmtId="0" fontId="13" fillId="0" borderId="0" xfId="135">
      <alignment/>
      <protection/>
    </xf>
    <xf numFmtId="0" fontId="13" fillId="0" borderId="0" xfId="135" applyFill="1">
      <alignment/>
      <protection/>
    </xf>
    <xf numFmtId="0" fontId="25" fillId="0" borderId="0" xfId="135" applyFont="1" applyFill="1" applyBorder="1" applyAlignment="1" applyProtection="1">
      <alignment horizontal="left" vertical="center"/>
      <protection/>
    </xf>
    <xf numFmtId="2" fontId="13" fillId="0" borderId="0" xfId="135" applyNumberFormat="1" applyFill="1" applyBorder="1">
      <alignment/>
      <protection/>
    </xf>
    <xf numFmtId="0" fontId="21" fillId="11" borderId="10" xfId="135" applyFont="1" applyFill="1" applyBorder="1" applyAlignment="1" applyProtection="1">
      <alignment horizontal="center" vertical="center" wrapText="1"/>
      <protection/>
    </xf>
    <xf numFmtId="0" fontId="21" fillId="11" borderId="11" xfId="135" applyFont="1" applyFill="1" applyBorder="1" applyAlignment="1" applyProtection="1">
      <alignment horizontal="center" vertical="center"/>
      <protection/>
    </xf>
    <xf numFmtId="0" fontId="21" fillId="11" borderId="11" xfId="135" applyFont="1" applyFill="1" applyBorder="1" applyAlignment="1" applyProtection="1">
      <alignment horizontal="center" vertical="center" wrapText="1"/>
      <protection/>
    </xf>
    <xf numFmtId="0" fontId="21" fillId="11" borderId="12" xfId="135" applyFont="1" applyFill="1" applyBorder="1" applyAlignment="1" applyProtection="1">
      <alignment horizontal="center" vertical="center" wrapText="1"/>
      <protection/>
    </xf>
    <xf numFmtId="2" fontId="13" fillId="0" borderId="13" xfId="135" applyNumberFormat="1" applyFill="1" applyBorder="1">
      <alignment/>
      <protection/>
    </xf>
    <xf numFmtId="0" fontId="13" fillId="0" borderId="0" xfId="135" applyFill="1" applyBorder="1">
      <alignment/>
      <protection/>
    </xf>
    <xf numFmtId="0" fontId="13" fillId="0" borderId="14" xfId="135" applyFill="1" applyBorder="1" applyAlignment="1" applyProtection="1">
      <alignment horizontal="center" vertical="center"/>
      <protection/>
    </xf>
    <xf numFmtId="0" fontId="13" fillId="0" borderId="15" xfId="135" applyFont="1" applyFill="1" applyBorder="1" applyAlignment="1" applyProtection="1">
      <alignment horizontal="left" vertical="center" wrapText="1"/>
      <protection/>
    </xf>
    <xf numFmtId="0" fontId="13" fillId="0" borderId="15" xfId="135" applyFill="1" applyBorder="1" applyAlignment="1" applyProtection="1">
      <alignment horizontal="center" vertical="center" wrapText="1"/>
      <protection/>
    </xf>
    <xf numFmtId="4" fontId="13" fillId="0" borderId="15" xfId="135" applyNumberFormat="1" applyFill="1" applyBorder="1" applyAlignment="1" applyProtection="1">
      <alignment horizontal="center" vertical="center"/>
      <protection/>
    </xf>
    <xf numFmtId="4" fontId="13" fillId="0" borderId="16" xfId="135" applyNumberFormat="1" applyFill="1" applyBorder="1" applyAlignment="1" applyProtection="1">
      <alignment horizontal="right" vertical="center"/>
      <protection/>
    </xf>
    <xf numFmtId="0" fontId="22" fillId="0" borderId="15" xfId="135" applyFont="1" applyFill="1" applyBorder="1" applyAlignment="1" applyProtection="1">
      <alignment horizontal="left" vertical="center" wrapText="1"/>
      <protection/>
    </xf>
    <xf numFmtId="4" fontId="13" fillId="0" borderId="15" xfId="135" applyNumberFormat="1" applyFont="1" applyFill="1" applyBorder="1" applyAlignment="1" applyProtection="1">
      <alignment horizontal="center" vertical="center"/>
      <protection/>
    </xf>
    <xf numFmtId="4" fontId="13" fillId="0" borderId="15" xfId="135" applyNumberFormat="1" applyFont="1" applyFill="1" applyBorder="1" applyAlignment="1" applyProtection="1">
      <alignment horizontal="center" vertical="center"/>
      <protection/>
    </xf>
    <xf numFmtId="0" fontId="13" fillId="0" borderId="0" xfId="135" applyBorder="1">
      <alignment/>
      <protection/>
    </xf>
    <xf numFmtId="0" fontId="13" fillId="0" borderId="46" xfId="135" applyFont="1" applyFill="1" applyBorder="1" applyAlignment="1" applyProtection="1">
      <alignment horizontal="center" vertical="center" wrapText="1"/>
      <protection/>
    </xf>
    <xf numFmtId="4" fontId="13" fillId="0" borderId="16" xfId="135" applyNumberFormat="1" applyFont="1" applyFill="1" applyBorder="1" applyAlignment="1" applyProtection="1">
      <alignment horizontal="center" vertical="center"/>
      <protection/>
    </xf>
    <xf numFmtId="4" fontId="13" fillId="0" borderId="19" xfId="135" applyNumberFormat="1" applyFill="1" applyBorder="1" applyAlignment="1" applyProtection="1">
      <alignment horizontal="center" vertical="center"/>
      <protection/>
    </xf>
    <xf numFmtId="4" fontId="13" fillId="0" borderId="20" xfId="135" applyNumberFormat="1" applyFill="1" applyBorder="1" applyAlignment="1" applyProtection="1">
      <alignment horizontal="center" vertical="center"/>
      <protection/>
    </xf>
    <xf numFmtId="0" fontId="13" fillId="0" borderId="46" xfId="135" applyFont="1" applyFill="1" applyBorder="1" applyAlignment="1" applyProtection="1">
      <alignment horizontal="left" vertical="center" wrapText="1"/>
      <protection/>
    </xf>
    <xf numFmtId="4" fontId="13" fillId="0" borderId="27" xfId="135" applyNumberFormat="1" applyFill="1" applyBorder="1" applyAlignment="1" applyProtection="1">
      <alignment horizontal="center" vertical="center"/>
      <protection/>
    </xf>
    <xf numFmtId="4" fontId="13" fillId="0" borderId="28" xfId="135" applyNumberFormat="1" applyFill="1" applyBorder="1" applyAlignment="1" applyProtection="1">
      <alignment horizontal="center" vertical="center"/>
      <protection/>
    </xf>
    <xf numFmtId="4" fontId="13" fillId="0" borderId="46" xfId="135" applyNumberFormat="1" applyFill="1" applyBorder="1" applyAlignment="1" applyProtection="1">
      <alignment horizontal="center" vertical="center"/>
      <protection/>
    </xf>
    <xf numFmtId="4" fontId="13" fillId="0" borderId="13" xfId="135" applyNumberFormat="1" applyFill="1" applyBorder="1" applyAlignment="1" applyProtection="1">
      <alignment horizontal="right" vertical="center"/>
      <protection/>
    </xf>
    <xf numFmtId="4" fontId="13" fillId="0" borderId="50" xfId="135" applyNumberFormat="1" applyFill="1" applyBorder="1" applyAlignment="1" applyProtection="1">
      <alignment horizontal="center" vertical="center"/>
      <protection/>
    </xf>
    <xf numFmtId="4" fontId="13" fillId="0" borderId="52" xfId="135" applyNumberFormat="1" applyFill="1" applyBorder="1" applyAlignment="1" applyProtection="1">
      <alignment horizontal="center" vertical="center"/>
      <protection/>
    </xf>
    <xf numFmtId="0" fontId="24" fillId="0" borderId="10" xfId="135" applyFont="1" applyFill="1" applyBorder="1" applyAlignment="1" applyProtection="1">
      <alignment horizontal="left" vertical="center"/>
      <protection/>
    </xf>
    <xf numFmtId="4" fontId="24" fillId="0" borderId="11" xfId="135" applyNumberFormat="1" applyFont="1" applyFill="1" applyBorder="1" applyAlignment="1" applyProtection="1">
      <alignment horizontal="center" vertical="center"/>
      <protection/>
    </xf>
    <xf numFmtId="4" fontId="24" fillId="0" borderId="12" xfId="135" applyNumberFormat="1" applyFont="1" applyFill="1" applyBorder="1" applyAlignment="1" applyProtection="1">
      <alignment horizontal="right" vertical="center"/>
      <protection/>
    </xf>
    <xf numFmtId="2" fontId="13" fillId="0" borderId="13" xfId="135" applyNumberFormat="1" applyBorder="1">
      <alignment/>
      <protection/>
    </xf>
    <xf numFmtId="2" fontId="13" fillId="0" borderId="0" xfId="135" applyNumberFormat="1" applyFill="1" applyProtection="1">
      <alignment/>
      <protection/>
    </xf>
    <xf numFmtId="4" fontId="13" fillId="0" borderId="0" xfId="135" applyNumberFormat="1" applyFill="1" applyProtection="1">
      <alignment/>
      <protection/>
    </xf>
    <xf numFmtId="0" fontId="13" fillId="0" borderId="0" xfId="136" applyFill="1" applyProtection="1">
      <alignment/>
      <protection/>
    </xf>
    <xf numFmtId="2" fontId="13" fillId="0" borderId="0" xfId="136" applyNumberFormat="1">
      <alignment/>
      <protection/>
    </xf>
    <xf numFmtId="0" fontId="13" fillId="0" borderId="0" xfId="136">
      <alignment/>
      <protection/>
    </xf>
    <xf numFmtId="0" fontId="13" fillId="0" borderId="0" xfId="136" applyFill="1">
      <alignment/>
      <protection/>
    </xf>
    <xf numFmtId="0" fontId="25" fillId="0" borderId="0" xfId="136" applyFont="1" applyFill="1" applyBorder="1" applyAlignment="1" applyProtection="1">
      <alignment vertical="center"/>
      <protection/>
    </xf>
    <xf numFmtId="0" fontId="21" fillId="11" borderId="10" xfId="136" applyFont="1" applyFill="1" applyBorder="1" applyAlignment="1" applyProtection="1">
      <alignment horizontal="center" vertical="center" wrapText="1"/>
      <protection/>
    </xf>
    <xf numFmtId="0" fontId="21" fillId="11" borderId="11" xfId="136" applyFont="1" applyFill="1" applyBorder="1" applyAlignment="1" applyProtection="1">
      <alignment horizontal="center" vertical="center"/>
      <protection/>
    </xf>
    <xf numFmtId="0" fontId="21" fillId="11" borderId="11" xfId="136" applyFont="1" applyFill="1" applyBorder="1" applyAlignment="1" applyProtection="1">
      <alignment horizontal="center" vertical="center" wrapText="1"/>
      <protection/>
    </xf>
    <xf numFmtId="0" fontId="21" fillId="11" borderId="12" xfId="136" applyFont="1" applyFill="1" applyBorder="1" applyAlignment="1" applyProtection="1">
      <alignment horizontal="center" vertical="center" wrapText="1"/>
      <protection/>
    </xf>
    <xf numFmtId="0" fontId="21" fillId="11" borderId="23" xfId="136" applyFont="1" applyFill="1" applyBorder="1" applyAlignment="1" applyProtection="1">
      <alignment horizontal="center" vertical="center" wrapText="1"/>
      <protection/>
    </xf>
    <xf numFmtId="2" fontId="13" fillId="0" borderId="13" xfId="136" applyNumberFormat="1" applyBorder="1">
      <alignment/>
      <protection/>
    </xf>
    <xf numFmtId="0" fontId="13" fillId="0" borderId="0" xfId="136" applyFill="1" applyBorder="1">
      <alignment/>
      <protection/>
    </xf>
    <xf numFmtId="0" fontId="13" fillId="0" borderId="14" xfId="136" applyFill="1" applyBorder="1" applyAlignment="1" applyProtection="1">
      <alignment horizontal="center" vertical="center"/>
      <protection/>
    </xf>
    <xf numFmtId="0" fontId="13" fillId="0" borderId="15" xfId="136" applyFont="1" applyFill="1" applyBorder="1" applyAlignment="1" applyProtection="1">
      <alignment horizontal="left" vertical="center" wrapText="1"/>
      <protection/>
    </xf>
    <xf numFmtId="0" fontId="22" fillId="0" borderId="15" xfId="136" applyFont="1" applyFill="1" applyBorder="1" applyAlignment="1" applyProtection="1">
      <alignment horizontal="left" vertical="center" wrapText="1"/>
      <protection/>
    </xf>
    <xf numFmtId="0" fontId="13" fillId="0" borderId="15" xfId="136" applyFill="1" applyBorder="1" applyAlignment="1" applyProtection="1">
      <alignment horizontal="center" vertical="center" wrapText="1"/>
      <protection/>
    </xf>
    <xf numFmtId="4" fontId="13" fillId="0" borderId="24" xfId="136" applyNumberFormat="1" applyFill="1" applyBorder="1" applyAlignment="1" applyProtection="1">
      <alignment horizontal="center" vertical="center"/>
      <protection/>
    </xf>
    <xf numFmtId="4" fontId="13" fillId="0" borderId="26" xfId="136" applyNumberFormat="1" applyFill="1" applyBorder="1" applyAlignment="1" applyProtection="1">
      <alignment horizontal="center" vertical="center"/>
      <protection/>
    </xf>
    <xf numFmtId="4" fontId="13" fillId="0" borderId="16" xfId="136" applyNumberFormat="1" applyFill="1" applyBorder="1" applyAlignment="1" applyProtection="1">
      <alignment horizontal="right" vertical="center"/>
      <protection/>
    </xf>
    <xf numFmtId="2" fontId="13" fillId="0" borderId="13" xfId="136" applyNumberFormat="1" applyFill="1" applyBorder="1">
      <alignment/>
      <protection/>
    </xf>
    <xf numFmtId="4" fontId="13" fillId="0" borderId="16" xfId="136" applyNumberFormat="1" applyFill="1" applyBorder="1" applyAlignment="1" applyProtection="1">
      <alignment horizontal="center" vertical="center"/>
      <protection/>
    </xf>
    <xf numFmtId="4" fontId="13" fillId="0" borderId="20" xfId="136" applyNumberFormat="1" applyFill="1" applyBorder="1" applyAlignment="1" applyProtection="1">
      <alignment horizontal="center" vertical="center"/>
      <protection/>
    </xf>
    <xf numFmtId="4" fontId="13" fillId="0" borderId="15" xfId="136" applyNumberFormat="1" applyFill="1" applyBorder="1" applyAlignment="1" applyProtection="1">
      <alignment horizontal="center" vertical="center"/>
      <protection/>
    </xf>
    <xf numFmtId="4" fontId="13" fillId="0" borderId="15" xfId="136" applyNumberFormat="1" applyFont="1" applyFill="1" applyBorder="1" applyAlignment="1" applyProtection="1">
      <alignment horizontal="center" vertical="center"/>
      <protection/>
    </xf>
    <xf numFmtId="4" fontId="13" fillId="0" borderId="15" xfId="136" applyNumberFormat="1" applyFont="1" applyFill="1" applyBorder="1" applyAlignment="1" applyProtection="1">
      <alignment horizontal="center" vertical="center"/>
      <protection/>
    </xf>
    <xf numFmtId="0" fontId="13" fillId="0" borderId="0" xfId="136" applyBorder="1">
      <alignment/>
      <protection/>
    </xf>
    <xf numFmtId="0" fontId="13" fillId="0" borderId="46" xfId="136" applyFill="1" applyBorder="1" applyAlignment="1" applyProtection="1">
      <alignment horizontal="center" vertical="center" wrapText="1"/>
      <protection/>
    </xf>
    <xf numFmtId="4" fontId="13" fillId="0" borderId="16" xfId="136" applyNumberFormat="1" applyFont="1" applyFill="1" applyBorder="1" applyAlignment="1" applyProtection="1">
      <alignment horizontal="center" vertical="center"/>
      <protection/>
    </xf>
    <xf numFmtId="0" fontId="13" fillId="0" borderId="17" xfId="136" applyFont="1" applyFill="1" applyBorder="1" applyAlignment="1" applyProtection="1">
      <alignment horizontal="left" vertical="center" wrapText="1"/>
      <protection/>
    </xf>
    <xf numFmtId="0" fontId="22" fillId="0" borderId="17" xfId="136" applyFont="1" applyFill="1" applyBorder="1" applyAlignment="1" applyProtection="1">
      <alignment horizontal="left" vertical="center" wrapText="1"/>
      <protection/>
    </xf>
    <xf numFmtId="0" fontId="13" fillId="0" borderId="17" xfId="136" applyFill="1" applyBorder="1" applyAlignment="1" applyProtection="1">
      <alignment horizontal="center" vertical="center" wrapText="1"/>
      <protection/>
    </xf>
    <xf numFmtId="4" fontId="13" fillId="0" borderId="17" xfId="136" applyNumberFormat="1" applyFill="1" applyBorder="1" applyAlignment="1" applyProtection="1">
      <alignment horizontal="center" vertical="center"/>
      <protection/>
    </xf>
    <xf numFmtId="4" fontId="13" fillId="0" borderId="18" xfId="136" applyNumberFormat="1" applyFill="1" applyBorder="1" applyAlignment="1" applyProtection="1">
      <alignment horizontal="right" vertical="center"/>
      <protection/>
    </xf>
    <xf numFmtId="0" fontId="13" fillId="0" borderId="36" xfId="136" applyFont="1" applyFill="1" applyBorder="1" applyAlignment="1" applyProtection="1">
      <alignment horizontal="left" vertical="center" wrapText="1"/>
      <protection/>
    </xf>
    <xf numFmtId="0" fontId="13" fillId="0" borderId="36" xfId="136" applyFill="1" applyBorder="1" applyAlignment="1" applyProtection="1">
      <alignment horizontal="center" vertical="center" wrapText="1"/>
      <protection/>
    </xf>
    <xf numFmtId="4" fontId="13" fillId="0" borderId="0" xfId="136" applyNumberFormat="1" applyFill="1" applyBorder="1" applyAlignment="1" applyProtection="1">
      <alignment horizontal="center" vertical="center"/>
      <protection/>
    </xf>
    <xf numFmtId="4" fontId="13" fillId="0" borderId="50" xfId="136" applyNumberFormat="1" applyFill="1" applyBorder="1" applyAlignment="1" applyProtection="1">
      <alignment horizontal="right" vertical="center"/>
      <protection/>
    </xf>
    <xf numFmtId="0" fontId="24" fillId="0" borderId="10" xfId="136" applyFont="1" applyFill="1" applyBorder="1" applyAlignment="1" applyProtection="1">
      <alignment horizontal="left" vertical="center"/>
      <protection/>
    </xf>
    <xf numFmtId="4" fontId="24" fillId="0" borderId="11" xfId="136" applyNumberFormat="1" applyFont="1" applyFill="1" applyBorder="1" applyAlignment="1" applyProtection="1">
      <alignment horizontal="center" vertical="center"/>
      <protection/>
    </xf>
    <xf numFmtId="4" fontId="24" fillId="0" borderId="12" xfId="136" applyNumberFormat="1" applyFont="1" applyFill="1" applyBorder="1" applyAlignment="1" applyProtection="1">
      <alignment horizontal="right" vertical="center"/>
      <protection/>
    </xf>
    <xf numFmtId="2" fontId="13" fillId="0" borderId="0" xfId="136" applyNumberFormat="1" applyFill="1" applyProtection="1">
      <alignment/>
      <protection/>
    </xf>
    <xf numFmtId="4" fontId="13" fillId="0" borderId="0" xfId="136" applyNumberFormat="1" applyFill="1" applyProtection="1">
      <alignment/>
      <protection/>
    </xf>
    <xf numFmtId="0" fontId="13" fillId="0" borderId="0" xfId="137" applyFill="1" applyProtection="1">
      <alignment/>
      <protection/>
    </xf>
    <xf numFmtId="0" fontId="13" fillId="0" borderId="0" xfId="137">
      <alignment/>
      <protection/>
    </xf>
    <xf numFmtId="0" fontId="13" fillId="0" borderId="0" xfId="137" applyFill="1">
      <alignment/>
      <protection/>
    </xf>
    <xf numFmtId="0" fontId="21" fillId="11" borderId="10" xfId="137" applyFont="1" applyFill="1" applyBorder="1" applyAlignment="1" applyProtection="1">
      <alignment horizontal="center" vertical="center"/>
      <protection/>
    </xf>
    <xf numFmtId="0" fontId="21" fillId="11" borderId="10" xfId="137" applyFont="1" applyFill="1" applyBorder="1" applyAlignment="1" applyProtection="1">
      <alignment horizontal="center" vertical="center" wrapText="1"/>
      <protection/>
    </xf>
    <xf numFmtId="0" fontId="21" fillId="11" borderId="11" xfId="137" applyFont="1" applyFill="1" applyBorder="1" applyAlignment="1" applyProtection="1">
      <alignment horizontal="center" vertical="center"/>
      <protection/>
    </xf>
    <xf numFmtId="0" fontId="21" fillId="11" borderId="11" xfId="137" applyFont="1" applyFill="1" applyBorder="1" applyAlignment="1" applyProtection="1">
      <alignment horizontal="center" vertical="center" wrapText="1"/>
      <protection/>
    </xf>
    <xf numFmtId="0" fontId="21" fillId="11" borderId="34" xfId="137" applyFont="1" applyFill="1" applyBorder="1" applyAlignment="1" applyProtection="1">
      <alignment horizontal="center" vertical="center" wrapText="1"/>
      <protection/>
    </xf>
    <xf numFmtId="0" fontId="13" fillId="0" borderId="14" xfId="137" applyFill="1" applyBorder="1" applyAlignment="1" applyProtection="1">
      <alignment horizontal="center" vertical="center"/>
      <protection/>
    </xf>
    <xf numFmtId="0" fontId="13" fillId="0" borderId="15" xfId="137" applyFont="1" applyFill="1" applyBorder="1" applyAlignment="1" applyProtection="1">
      <alignment horizontal="left" vertical="center" wrapText="1"/>
      <protection/>
    </xf>
    <xf numFmtId="0" fontId="13" fillId="0" borderId="15" xfId="137" applyFill="1" applyBorder="1" applyAlignment="1" applyProtection="1">
      <alignment horizontal="center" vertical="center" wrapText="1"/>
      <protection/>
    </xf>
    <xf numFmtId="4" fontId="13" fillId="0" borderId="15" xfId="137" applyNumberFormat="1" applyFill="1" applyBorder="1" applyAlignment="1" applyProtection="1">
      <alignment horizontal="center" vertical="center"/>
      <protection/>
    </xf>
    <xf numFmtId="4" fontId="13" fillId="0" borderId="32" xfId="137" applyNumberFormat="1" applyFill="1" applyBorder="1" applyAlignment="1" applyProtection="1">
      <alignment horizontal="right" vertical="center"/>
      <protection/>
    </xf>
    <xf numFmtId="4" fontId="13" fillId="0" borderId="15" xfId="137" applyNumberFormat="1" applyFont="1" applyFill="1" applyBorder="1" applyAlignment="1" applyProtection="1">
      <alignment horizontal="center" vertical="center"/>
      <protection/>
    </xf>
    <xf numFmtId="4" fontId="13" fillId="0" borderId="15" xfId="137" applyNumberFormat="1" applyFont="1" applyFill="1" applyBorder="1" applyAlignment="1" applyProtection="1">
      <alignment horizontal="center" vertical="center"/>
      <protection/>
    </xf>
    <xf numFmtId="0" fontId="13" fillId="0" borderId="15" xfId="137" applyFont="1" applyFill="1" applyBorder="1" applyAlignment="1" applyProtection="1">
      <alignment horizontal="center" vertical="center" wrapText="1"/>
      <protection/>
    </xf>
    <xf numFmtId="0" fontId="24" fillId="0" borderId="10" xfId="137" applyFont="1" applyFill="1" applyBorder="1" applyAlignment="1" applyProtection="1">
      <alignment horizontal="left" vertical="center"/>
      <protection/>
    </xf>
    <xf numFmtId="4" fontId="24" fillId="0" borderId="11" xfId="137" applyNumberFormat="1" applyFont="1" applyFill="1" applyBorder="1" applyAlignment="1" applyProtection="1">
      <alignment horizontal="center" vertical="center"/>
      <protection/>
    </xf>
    <xf numFmtId="4" fontId="24" fillId="0" borderId="34" xfId="137" applyNumberFormat="1" applyFont="1" applyFill="1" applyBorder="1" applyAlignment="1" applyProtection="1">
      <alignment horizontal="right" vertical="center"/>
      <protection/>
    </xf>
    <xf numFmtId="2" fontId="13" fillId="0" borderId="0" xfId="137" applyNumberFormat="1" applyFill="1" applyProtection="1">
      <alignment/>
      <protection/>
    </xf>
    <xf numFmtId="0" fontId="13" fillId="0" borderId="0" xfId="137" applyFont="1" applyFill="1" applyBorder="1" applyAlignment="1" applyProtection="1">
      <alignment horizontal="left" vertical="center"/>
      <protection/>
    </xf>
    <xf numFmtId="0" fontId="13" fillId="0" borderId="0" xfId="137" applyFill="1" applyBorder="1" applyAlignment="1" applyProtection="1">
      <alignment horizontal="left" vertical="center"/>
      <protection/>
    </xf>
    <xf numFmtId="0" fontId="13" fillId="0" borderId="0" xfId="138" applyFill="1" applyProtection="1">
      <alignment/>
      <protection/>
    </xf>
    <xf numFmtId="2" fontId="13" fillId="0" borderId="0" xfId="138" applyNumberFormat="1">
      <alignment/>
      <protection/>
    </xf>
    <xf numFmtId="0" fontId="13" fillId="0" borderId="0" xfId="138">
      <alignment/>
      <protection/>
    </xf>
    <xf numFmtId="0" fontId="13" fillId="0" borderId="0" xfId="138" applyFill="1">
      <alignment/>
      <protection/>
    </xf>
    <xf numFmtId="0" fontId="20" fillId="0" borderId="53" xfId="138" applyFont="1" applyFill="1" applyBorder="1" applyAlignment="1" applyProtection="1">
      <alignment horizontal="center" vertical="center" wrapText="1"/>
      <protection/>
    </xf>
    <xf numFmtId="0" fontId="20" fillId="0" borderId="54" xfId="138" applyFont="1" applyFill="1" applyBorder="1" applyAlignment="1" applyProtection="1">
      <alignment horizontal="center" vertical="center" wrapText="1"/>
      <protection/>
    </xf>
    <xf numFmtId="0" fontId="21" fillId="11" borderId="10" xfId="138" applyFont="1" applyFill="1" applyBorder="1" applyAlignment="1" applyProtection="1">
      <alignment horizontal="center" vertical="center"/>
      <protection/>
    </xf>
    <xf numFmtId="0" fontId="21" fillId="11" borderId="10" xfId="138" applyFont="1" applyFill="1" applyBorder="1" applyAlignment="1" applyProtection="1">
      <alignment horizontal="center" vertical="center" wrapText="1"/>
      <protection/>
    </xf>
    <xf numFmtId="0" fontId="21" fillId="11" borderId="11" xfId="138" applyFont="1" applyFill="1" applyBorder="1" applyAlignment="1" applyProtection="1">
      <alignment horizontal="center" vertical="center"/>
      <protection/>
    </xf>
    <xf numFmtId="0" fontId="21" fillId="11" borderId="11" xfId="138" applyFont="1" applyFill="1" applyBorder="1" applyAlignment="1" applyProtection="1">
      <alignment horizontal="center" vertical="center" wrapText="1"/>
      <protection/>
    </xf>
    <xf numFmtId="0" fontId="21" fillId="11" borderId="12" xfId="138" applyFont="1" applyFill="1" applyBorder="1" applyAlignment="1" applyProtection="1">
      <alignment horizontal="center" vertical="center" wrapText="1"/>
      <protection/>
    </xf>
    <xf numFmtId="2" fontId="13" fillId="0" borderId="13" xfId="138" applyNumberFormat="1" applyBorder="1">
      <alignment/>
      <protection/>
    </xf>
    <xf numFmtId="0" fontId="13" fillId="0" borderId="0" xfId="138" applyFill="1" applyBorder="1">
      <alignment/>
      <protection/>
    </xf>
    <xf numFmtId="0" fontId="13" fillId="0" borderId="14" xfId="138" applyFill="1" applyBorder="1" applyAlignment="1" applyProtection="1">
      <alignment horizontal="center" vertical="center"/>
      <protection/>
    </xf>
    <xf numFmtId="0" fontId="13" fillId="0" borderId="15" xfId="138" applyFont="1" applyFill="1" applyBorder="1" applyAlignment="1" applyProtection="1">
      <alignment horizontal="left" vertical="center" wrapText="1"/>
      <protection/>
    </xf>
    <xf numFmtId="0" fontId="13" fillId="0" borderId="15" xfId="138" applyFill="1" applyBorder="1" applyAlignment="1" applyProtection="1">
      <alignment horizontal="center" vertical="center" wrapText="1"/>
      <protection/>
    </xf>
    <xf numFmtId="4" fontId="13" fillId="0" borderId="15" xfId="138" applyNumberFormat="1" applyFill="1" applyBorder="1" applyAlignment="1" applyProtection="1">
      <alignment horizontal="center" vertical="center"/>
      <protection/>
    </xf>
    <xf numFmtId="4" fontId="13" fillId="0" borderId="16" xfId="138" applyNumberFormat="1" applyFill="1" applyBorder="1" applyAlignment="1" applyProtection="1">
      <alignment horizontal="right" vertical="center"/>
      <protection/>
    </xf>
    <xf numFmtId="2" fontId="13" fillId="0" borderId="13" xfId="138" applyNumberFormat="1" applyFill="1" applyBorder="1">
      <alignment/>
      <protection/>
    </xf>
    <xf numFmtId="4" fontId="13" fillId="0" borderId="16" xfId="138" applyNumberFormat="1" applyFill="1" applyBorder="1" applyAlignment="1" applyProtection="1">
      <alignment horizontal="center" vertical="center"/>
      <protection/>
    </xf>
    <xf numFmtId="4" fontId="13" fillId="0" borderId="15" xfId="138" applyNumberFormat="1" applyFill="1" applyBorder="1" applyAlignment="1" applyProtection="1">
      <alignment horizontal="right" vertical="center"/>
      <protection/>
    </xf>
    <xf numFmtId="4" fontId="13" fillId="0" borderId="15" xfId="138" applyNumberFormat="1" applyFont="1" applyFill="1" applyBorder="1" applyAlignment="1" applyProtection="1">
      <alignment horizontal="center" vertical="center"/>
      <protection/>
    </xf>
    <xf numFmtId="4" fontId="13" fillId="0" borderId="15" xfId="138" applyNumberFormat="1" applyFont="1" applyFill="1" applyBorder="1" applyAlignment="1" applyProtection="1">
      <alignment horizontal="center" vertical="center"/>
      <protection/>
    </xf>
    <xf numFmtId="4" fontId="13" fillId="0" borderId="0" xfId="138" applyNumberFormat="1" applyFill="1" applyBorder="1">
      <alignment/>
      <protection/>
    </xf>
    <xf numFmtId="0" fontId="13" fillId="0" borderId="0" xfId="138" applyBorder="1">
      <alignment/>
      <protection/>
    </xf>
    <xf numFmtId="0" fontId="13" fillId="0" borderId="15" xfId="138" applyFont="1" applyFill="1" applyBorder="1" applyAlignment="1" applyProtection="1">
      <alignment horizontal="center" vertical="center" wrapText="1"/>
      <protection/>
    </xf>
    <xf numFmtId="0" fontId="13" fillId="0" borderId="17" xfId="138" applyFont="1" applyFill="1" applyBorder="1" applyAlignment="1" applyProtection="1">
      <alignment/>
      <protection/>
    </xf>
    <xf numFmtId="0" fontId="13" fillId="0" borderId="17" xfId="138" applyFont="1" applyFill="1" applyBorder="1" applyProtection="1">
      <alignment/>
      <protection/>
    </xf>
    <xf numFmtId="0" fontId="13" fillId="0" borderId="17" xfId="138" applyFill="1" applyBorder="1" applyAlignment="1" applyProtection="1">
      <alignment horizontal="center"/>
      <protection/>
    </xf>
    <xf numFmtId="4" fontId="13" fillId="0" borderId="17" xfId="138" applyNumberFormat="1" applyFill="1" applyBorder="1" applyProtection="1">
      <alignment/>
      <protection/>
    </xf>
    <xf numFmtId="0" fontId="13" fillId="0" borderId="15" xfId="138" applyFont="1" applyFill="1" applyBorder="1" applyAlignment="1" applyProtection="1">
      <alignment vertical="center" wrapText="1"/>
      <protection/>
    </xf>
    <xf numFmtId="4" fontId="13" fillId="0" borderId="32" xfId="138" applyNumberFormat="1" applyFill="1" applyBorder="1" applyAlignment="1" applyProtection="1">
      <alignment vertical="center"/>
      <protection/>
    </xf>
    <xf numFmtId="0" fontId="24" fillId="0" borderId="10" xfId="138" applyFont="1" applyFill="1" applyBorder="1" applyAlignment="1" applyProtection="1">
      <alignment horizontal="left" vertical="center"/>
      <protection/>
    </xf>
    <xf numFmtId="4" fontId="24" fillId="0" borderId="11" xfId="138" applyNumberFormat="1" applyFont="1" applyFill="1" applyBorder="1" applyAlignment="1" applyProtection="1">
      <alignment horizontal="center" vertical="center"/>
      <protection/>
    </xf>
    <xf numFmtId="4" fontId="24" fillId="0" borderId="12" xfId="138" applyNumberFormat="1" applyFont="1" applyFill="1" applyBorder="1" applyAlignment="1" applyProtection="1">
      <alignment horizontal="right" vertical="center"/>
      <protection/>
    </xf>
    <xf numFmtId="2" fontId="13" fillId="0" borderId="0" xfId="138" applyNumberFormat="1" applyFill="1" applyProtection="1">
      <alignment/>
      <protection/>
    </xf>
    <xf numFmtId="0" fontId="13" fillId="0" borderId="0" xfId="138" applyFill="1" applyBorder="1" applyAlignment="1" applyProtection="1">
      <alignment horizontal="left" vertical="center"/>
      <protection/>
    </xf>
    <xf numFmtId="0" fontId="13" fillId="0" borderId="0" xfId="138" applyFont="1" applyFill="1" applyBorder="1" applyAlignment="1" applyProtection="1">
      <alignment horizontal="left" vertical="center"/>
      <protection/>
    </xf>
    <xf numFmtId="0" fontId="13" fillId="0" borderId="0" xfId="138" applyFont="1" applyFill="1" applyAlignment="1" applyProtection="1">
      <alignment horizontal="left"/>
      <protection/>
    </xf>
    <xf numFmtId="0" fontId="13" fillId="0" borderId="0" xfId="139" applyFill="1" applyProtection="1">
      <alignment/>
      <protection/>
    </xf>
    <xf numFmtId="2" fontId="13" fillId="0" borderId="0" xfId="139" applyNumberFormat="1">
      <alignment/>
      <protection/>
    </xf>
    <xf numFmtId="0" fontId="13" fillId="0" borderId="0" xfId="139">
      <alignment/>
      <protection/>
    </xf>
    <xf numFmtId="0" fontId="13" fillId="0" borderId="0" xfId="139" applyFill="1">
      <alignment/>
      <protection/>
    </xf>
    <xf numFmtId="0" fontId="25" fillId="0" borderId="0" xfId="139" applyFont="1" applyFill="1" applyBorder="1" applyAlignment="1" applyProtection="1">
      <alignment vertical="center"/>
      <protection/>
    </xf>
    <xf numFmtId="0" fontId="21" fillId="11" borderId="10" xfId="139" applyFont="1" applyFill="1" applyBorder="1" applyAlignment="1" applyProtection="1">
      <alignment horizontal="center" vertical="center"/>
      <protection/>
    </xf>
    <xf numFmtId="0" fontId="21" fillId="11" borderId="10" xfId="139" applyFont="1" applyFill="1" applyBorder="1" applyAlignment="1" applyProtection="1">
      <alignment horizontal="center" vertical="center" wrapText="1"/>
      <protection/>
    </xf>
    <xf numFmtId="0" fontId="21" fillId="11" borderId="11" xfId="139" applyFont="1" applyFill="1" applyBorder="1" applyAlignment="1" applyProtection="1">
      <alignment horizontal="center" vertical="center"/>
      <protection/>
    </xf>
    <xf numFmtId="0" fontId="21" fillId="11" borderId="11" xfId="139" applyFont="1" applyFill="1" applyBorder="1" applyAlignment="1" applyProtection="1">
      <alignment horizontal="center" vertical="center" wrapText="1"/>
      <protection/>
    </xf>
    <xf numFmtId="0" fontId="21" fillId="11" borderId="12" xfId="139" applyFont="1" applyFill="1" applyBorder="1" applyAlignment="1" applyProtection="1">
      <alignment horizontal="center" vertical="center" wrapText="1"/>
      <protection/>
    </xf>
    <xf numFmtId="2" fontId="13" fillId="0" borderId="13" xfId="139" applyNumberFormat="1" applyBorder="1">
      <alignment/>
      <protection/>
    </xf>
    <xf numFmtId="0" fontId="13" fillId="0" borderId="0" xfId="139" applyFill="1" applyBorder="1">
      <alignment/>
      <protection/>
    </xf>
    <xf numFmtId="0" fontId="13" fillId="0" borderId="14" xfId="139" applyFill="1" applyBorder="1" applyAlignment="1" applyProtection="1">
      <alignment horizontal="center" vertical="center"/>
      <protection/>
    </xf>
    <xf numFmtId="0" fontId="13" fillId="0" borderId="15" xfId="139" applyFont="1" applyFill="1" applyBorder="1" applyAlignment="1" applyProtection="1">
      <alignment horizontal="left" vertical="center" wrapText="1"/>
      <protection/>
    </xf>
    <xf numFmtId="0" fontId="13" fillId="0" borderId="15" xfId="139" applyFill="1" applyBorder="1" applyAlignment="1" applyProtection="1">
      <alignment horizontal="center" vertical="center" wrapText="1"/>
      <protection/>
    </xf>
    <xf numFmtId="4" fontId="13" fillId="0" borderId="15" xfId="139" applyNumberFormat="1" applyFill="1" applyBorder="1" applyAlignment="1" applyProtection="1">
      <alignment horizontal="center" vertical="center"/>
      <protection/>
    </xf>
    <xf numFmtId="4" fontId="13" fillId="0" borderId="16" xfId="139" applyNumberFormat="1" applyFill="1" applyBorder="1" applyAlignment="1" applyProtection="1">
      <alignment horizontal="right" vertical="center"/>
      <protection/>
    </xf>
    <xf numFmtId="2" fontId="13" fillId="0" borderId="13" xfId="139" applyNumberFormat="1" applyFill="1" applyBorder="1">
      <alignment/>
      <protection/>
    </xf>
    <xf numFmtId="0" fontId="22" fillId="0" borderId="15" xfId="139" applyFont="1" applyFill="1" applyBorder="1" applyAlignment="1" applyProtection="1">
      <alignment horizontal="left" vertical="center" wrapText="1"/>
      <protection/>
    </xf>
    <xf numFmtId="4" fontId="13" fillId="0" borderId="15" xfId="139" applyNumberFormat="1" applyFont="1" applyFill="1" applyBorder="1" applyAlignment="1" applyProtection="1">
      <alignment horizontal="center" vertical="center"/>
      <protection/>
    </xf>
    <xf numFmtId="4" fontId="13" fillId="0" borderId="15" xfId="139" applyNumberFormat="1" applyFont="1" applyFill="1" applyBorder="1" applyAlignment="1" applyProtection="1">
      <alignment horizontal="center" vertical="center"/>
      <protection/>
    </xf>
    <xf numFmtId="0" fontId="22" fillId="0" borderId="15" xfId="139" applyFont="1" applyFill="1" applyBorder="1" applyAlignment="1" applyProtection="1">
      <alignment horizontal="center" vertical="center" wrapText="1"/>
      <protection/>
    </xf>
    <xf numFmtId="0" fontId="13" fillId="0" borderId="17" xfId="139" applyFont="1" applyFill="1" applyBorder="1" applyAlignment="1" applyProtection="1">
      <alignment horizontal="left" vertical="center" wrapText="1"/>
      <protection/>
    </xf>
    <xf numFmtId="0" fontId="13" fillId="0" borderId="17" xfId="139" applyFont="1" applyFill="1" applyBorder="1" applyAlignment="1" applyProtection="1">
      <alignment horizontal="center" vertical="center" wrapText="1"/>
      <protection/>
    </xf>
    <xf numFmtId="4" fontId="13" fillId="0" borderId="18" xfId="139" applyNumberFormat="1" applyFill="1" applyBorder="1" applyAlignment="1" applyProtection="1">
      <alignment horizontal="right" vertical="center"/>
      <protection/>
    </xf>
    <xf numFmtId="0" fontId="13" fillId="0" borderId="15" xfId="139" applyFont="1" applyFill="1" applyBorder="1" applyProtection="1">
      <alignment/>
      <protection/>
    </xf>
    <xf numFmtId="0" fontId="13" fillId="0" borderId="15" xfId="139" applyFill="1" applyBorder="1" applyAlignment="1" applyProtection="1">
      <alignment horizontal="center"/>
      <protection/>
    </xf>
    <xf numFmtId="4" fontId="13" fillId="0" borderId="16" xfId="139" applyNumberFormat="1" applyFill="1" applyBorder="1" applyAlignment="1" applyProtection="1">
      <alignment horizontal="right"/>
      <protection/>
    </xf>
    <xf numFmtId="0" fontId="13" fillId="0" borderId="0" xfId="139" applyBorder="1">
      <alignment/>
      <protection/>
    </xf>
    <xf numFmtId="0" fontId="13" fillId="0" borderId="15" xfId="139" applyFill="1" applyBorder="1" applyAlignment="1" applyProtection="1">
      <alignment horizontal="center" vertical="center"/>
      <protection/>
    </xf>
    <xf numFmtId="0" fontId="13" fillId="0" borderId="15" xfId="139" applyFont="1" applyFill="1" applyBorder="1" applyAlignment="1" applyProtection="1">
      <alignment vertical="center" wrapText="1"/>
      <protection/>
    </xf>
    <xf numFmtId="0" fontId="13" fillId="0" borderId="15" xfId="139" applyFont="1" applyFill="1" applyBorder="1" applyAlignment="1" applyProtection="1">
      <alignment horizontal="center" vertical="center" wrapText="1"/>
      <protection/>
    </xf>
    <xf numFmtId="4" fontId="13" fillId="0" borderId="16" xfId="139" applyNumberFormat="1" applyFill="1" applyBorder="1" applyAlignment="1" applyProtection="1">
      <alignment vertical="center"/>
      <protection/>
    </xf>
    <xf numFmtId="0" fontId="13" fillId="0" borderId="15" xfId="139" applyFont="1" applyFill="1" applyBorder="1" applyAlignment="1" applyProtection="1">
      <alignment horizontal="center" vertical="center"/>
      <protection/>
    </xf>
    <xf numFmtId="0" fontId="13" fillId="0" borderId="17" xfId="139" applyFont="1" applyFill="1" applyBorder="1" applyProtection="1">
      <alignment/>
      <protection/>
    </xf>
    <xf numFmtId="0" fontId="13" fillId="0" borderId="17" xfId="139" applyFill="1" applyBorder="1" applyAlignment="1" applyProtection="1">
      <alignment horizontal="center"/>
      <protection/>
    </xf>
    <xf numFmtId="4" fontId="13" fillId="0" borderId="18" xfId="139" applyNumberFormat="1" applyFill="1" applyBorder="1" applyAlignment="1" applyProtection="1">
      <alignment horizontal="right"/>
      <protection/>
    </xf>
    <xf numFmtId="0" fontId="24" fillId="0" borderId="10" xfId="139" applyFont="1" applyFill="1" applyBorder="1" applyAlignment="1" applyProtection="1">
      <alignment horizontal="left" vertical="center"/>
      <protection/>
    </xf>
    <xf numFmtId="0" fontId="24" fillId="0" borderId="30" xfId="139" applyFont="1" applyFill="1" applyBorder="1" applyAlignment="1" applyProtection="1">
      <alignment horizontal="left" vertical="center"/>
      <protection/>
    </xf>
    <xf numFmtId="4" fontId="24" fillId="0" borderId="55" xfId="139" applyNumberFormat="1" applyFont="1" applyFill="1" applyBorder="1" applyAlignment="1" applyProtection="1">
      <alignment horizontal="center" vertical="center"/>
      <protection/>
    </xf>
    <xf numFmtId="4" fontId="24" fillId="0" borderId="31" xfId="139" applyNumberFormat="1" applyFont="1" applyFill="1" applyBorder="1" applyAlignment="1" applyProtection="1">
      <alignment horizontal="right" vertical="center"/>
      <protection/>
    </xf>
    <xf numFmtId="2" fontId="13" fillId="0" borderId="0" xfId="139" applyNumberFormat="1" applyFill="1" applyProtection="1">
      <alignment/>
      <protection/>
    </xf>
    <xf numFmtId="0" fontId="13" fillId="0" borderId="0" xfId="139" applyFill="1" applyBorder="1" applyProtection="1">
      <alignment/>
      <protection/>
    </xf>
    <xf numFmtId="0" fontId="13" fillId="0" borderId="0" xfId="139" applyFill="1" applyBorder="1" applyAlignment="1" applyProtection="1">
      <alignment horizontal="center"/>
      <protection/>
    </xf>
    <xf numFmtId="4" fontId="13" fillId="0" borderId="0" xfId="139" applyNumberFormat="1" applyFill="1" applyBorder="1" applyProtection="1">
      <alignment/>
      <protection/>
    </xf>
    <xf numFmtId="0" fontId="13" fillId="0" borderId="0" xfId="139" applyFill="1" applyBorder="1" applyAlignment="1" applyProtection="1">
      <alignment horizontal="left" vertical="center"/>
      <protection/>
    </xf>
    <xf numFmtId="0" fontId="13" fillId="0" borderId="0" xfId="139" applyFill="1" applyBorder="1" applyAlignment="1" applyProtection="1">
      <alignment horizontal="center" vertical="center"/>
      <protection/>
    </xf>
    <xf numFmtId="0" fontId="13" fillId="0" borderId="0" xfId="139" applyFont="1" applyFill="1" applyBorder="1" applyAlignment="1" applyProtection="1">
      <alignment horizontal="left" vertical="center"/>
      <protection/>
    </xf>
    <xf numFmtId="0" fontId="13" fillId="0" borderId="0" xfId="139" applyFont="1" applyFill="1" applyBorder="1" applyAlignment="1" applyProtection="1">
      <alignment horizontal="center" vertical="center"/>
      <protection/>
    </xf>
    <xf numFmtId="4" fontId="13" fillId="0" borderId="0" xfId="139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18" borderId="10" xfId="0" applyFont="1" applyFill="1" applyBorder="1" applyAlignment="1" applyProtection="1">
      <alignment horizontal="center" vertical="center" wrapText="1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18" borderId="11" xfId="0" applyFont="1" applyFill="1" applyBorder="1" applyAlignment="1" applyProtection="1">
      <alignment horizontal="center" vertical="center" wrapText="1"/>
      <protection/>
    </xf>
    <xf numFmtId="0" fontId="21" fillId="18" borderId="12" xfId="0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4" fontId="0" fillId="0" borderId="15" xfId="0" applyNumberForma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>
      <alignment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4" fontId="13" fillId="0" borderId="15" xfId="0" applyNumberFormat="1" applyFont="1" applyFill="1" applyBorder="1" applyAlignment="1" applyProtection="1">
      <alignment horizontal="center" vertical="center"/>
      <protection/>
    </xf>
    <xf numFmtId="4" fontId="13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4" fontId="0" fillId="0" borderId="16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5" xfId="0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4" fontId="0" fillId="0" borderId="18" xfId="0" applyNumberFormat="1" applyFill="1" applyBorder="1" applyAlignment="1" applyProtection="1">
      <alignment horizontal="right"/>
      <protection/>
    </xf>
    <xf numFmtId="4" fontId="0" fillId="0" borderId="16" xfId="0" applyNumberForma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horizontal="center"/>
      <protection/>
    </xf>
    <xf numFmtId="4" fontId="0" fillId="0" borderId="16" xfId="0" applyNumberForma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4" fontId="30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1" fillId="18" borderId="1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3" fillId="0" borderId="0" xfId="140" applyFill="1" applyProtection="1">
      <alignment/>
      <protection/>
    </xf>
    <xf numFmtId="2" fontId="13" fillId="0" borderId="0" xfId="140" applyNumberFormat="1">
      <alignment/>
      <protection/>
    </xf>
    <xf numFmtId="0" fontId="13" fillId="0" borderId="0" xfId="140">
      <alignment/>
      <protection/>
    </xf>
    <xf numFmtId="0" fontId="13" fillId="0" borderId="0" xfId="140" applyFill="1">
      <alignment/>
      <protection/>
    </xf>
    <xf numFmtId="0" fontId="25" fillId="0" borderId="0" xfId="140" applyFont="1" applyFill="1" applyBorder="1" applyAlignment="1" applyProtection="1">
      <alignment vertical="center"/>
      <protection/>
    </xf>
    <xf numFmtId="0" fontId="21" fillId="11" borderId="10" xfId="140" applyFont="1" applyFill="1" applyBorder="1" applyAlignment="1" applyProtection="1">
      <alignment horizontal="center" vertical="center"/>
      <protection/>
    </xf>
    <xf numFmtId="0" fontId="21" fillId="11" borderId="10" xfId="140" applyFont="1" applyFill="1" applyBorder="1" applyAlignment="1" applyProtection="1">
      <alignment horizontal="center" vertical="center" wrapText="1"/>
      <protection/>
    </xf>
    <xf numFmtId="0" fontId="21" fillId="11" borderId="11" xfId="140" applyFont="1" applyFill="1" applyBorder="1" applyAlignment="1" applyProtection="1">
      <alignment horizontal="center" vertical="center"/>
      <protection/>
    </xf>
    <xf numFmtId="0" fontId="21" fillId="11" borderId="11" xfId="140" applyFont="1" applyFill="1" applyBorder="1" applyAlignment="1" applyProtection="1">
      <alignment horizontal="center" vertical="center" wrapText="1"/>
      <protection/>
    </xf>
    <xf numFmtId="0" fontId="21" fillId="11" borderId="12" xfId="140" applyFont="1" applyFill="1" applyBorder="1" applyAlignment="1" applyProtection="1">
      <alignment horizontal="center" vertical="center" wrapText="1"/>
      <protection/>
    </xf>
    <xf numFmtId="2" fontId="13" fillId="0" borderId="13" xfId="140" applyNumberFormat="1" applyBorder="1">
      <alignment/>
      <protection/>
    </xf>
    <xf numFmtId="0" fontId="13" fillId="0" borderId="0" xfId="140" applyFill="1" applyBorder="1">
      <alignment/>
      <protection/>
    </xf>
    <xf numFmtId="0" fontId="13" fillId="0" borderId="14" xfId="140" applyFill="1" applyBorder="1" applyAlignment="1" applyProtection="1">
      <alignment horizontal="center" vertical="center"/>
      <protection/>
    </xf>
    <xf numFmtId="0" fontId="13" fillId="0" borderId="15" xfId="140" applyFont="1" applyFill="1" applyBorder="1" applyAlignment="1" applyProtection="1">
      <alignment horizontal="left" vertical="center" wrapText="1"/>
      <protection/>
    </xf>
    <xf numFmtId="0" fontId="13" fillId="0" borderId="15" xfId="140" applyFill="1" applyBorder="1" applyAlignment="1" applyProtection="1">
      <alignment horizontal="center" vertical="center" wrapText="1"/>
      <protection/>
    </xf>
    <xf numFmtId="4" fontId="13" fillId="0" borderId="15" xfId="140" applyNumberFormat="1" applyFill="1" applyBorder="1" applyAlignment="1" applyProtection="1">
      <alignment horizontal="center" vertical="center"/>
      <protection/>
    </xf>
    <xf numFmtId="4" fontId="13" fillId="0" borderId="16" xfId="140" applyNumberFormat="1" applyFill="1" applyBorder="1" applyAlignment="1" applyProtection="1">
      <alignment horizontal="right" vertical="center"/>
      <protection/>
    </xf>
    <xf numFmtId="2" fontId="13" fillId="0" borderId="13" xfId="140" applyNumberFormat="1" applyFill="1" applyBorder="1">
      <alignment/>
      <protection/>
    </xf>
    <xf numFmtId="0" fontId="22" fillId="0" borderId="15" xfId="140" applyFont="1" applyFill="1" applyBorder="1" applyAlignment="1" applyProtection="1">
      <alignment horizontal="left" vertical="center" wrapText="1"/>
      <protection/>
    </xf>
    <xf numFmtId="4" fontId="13" fillId="0" borderId="15" xfId="140" applyNumberFormat="1" applyFont="1" applyFill="1" applyBorder="1" applyAlignment="1" applyProtection="1">
      <alignment horizontal="center" vertical="center"/>
      <protection/>
    </xf>
    <xf numFmtId="4" fontId="13" fillId="0" borderId="15" xfId="140" applyNumberFormat="1" applyFont="1" applyFill="1" applyBorder="1" applyAlignment="1" applyProtection="1">
      <alignment horizontal="center" vertical="center"/>
      <protection/>
    </xf>
    <xf numFmtId="0" fontId="22" fillId="0" borderId="15" xfId="140" applyFont="1" applyFill="1" applyBorder="1" applyAlignment="1" applyProtection="1">
      <alignment horizontal="center" vertical="center" wrapText="1"/>
      <protection/>
    </xf>
    <xf numFmtId="4" fontId="13" fillId="0" borderId="16" xfId="140" applyNumberFormat="1" applyFill="1" applyBorder="1" applyAlignment="1" applyProtection="1">
      <alignment horizontal="center" vertical="center"/>
      <protection/>
    </xf>
    <xf numFmtId="0" fontId="13" fillId="0" borderId="17" xfId="140" applyFont="1" applyFill="1" applyBorder="1" applyAlignment="1" applyProtection="1">
      <alignment horizontal="left" vertical="center" wrapText="1"/>
      <protection/>
    </xf>
    <xf numFmtId="0" fontId="13" fillId="0" borderId="17" xfId="140" applyFill="1" applyBorder="1" applyAlignment="1" applyProtection="1">
      <alignment horizontal="center" vertical="center" wrapText="1"/>
      <protection/>
    </xf>
    <xf numFmtId="4" fontId="13" fillId="0" borderId="17" xfId="140" applyNumberFormat="1" applyFill="1" applyBorder="1" applyAlignment="1" applyProtection="1">
      <alignment horizontal="center" vertical="center"/>
      <protection/>
    </xf>
    <xf numFmtId="4" fontId="13" fillId="0" borderId="18" xfId="140" applyNumberFormat="1" applyFill="1" applyBorder="1" applyAlignment="1" applyProtection="1">
      <alignment horizontal="right" vertical="center"/>
      <protection/>
    </xf>
    <xf numFmtId="0" fontId="13" fillId="0" borderId="17" xfId="140" applyFont="1" applyFill="1" applyBorder="1" applyAlignment="1" applyProtection="1">
      <alignment horizontal="center" vertical="center" wrapText="1"/>
      <protection/>
    </xf>
    <xf numFmtId="0" fontId="13" fillId="0" borderId="15" xfId="140" applyFont="1" applyFill="1" applyBorder="1" applyProtection="1">
      <alignment/>
      <protection/>
    </xf>
    <xf numFmtId="0" fontId="13" fillId="0" borderId="15" xfId="140" applyFill="1" applyBorder="1" applyAlignment="1" applyProtection="1">
      <alignment horizontal="center"/>
      <protection/>
    </xf>
    <xf numFmtId="4" fontId="13" fillId="0" borderId="16" xfId="140" applyNumberFormat="1" applyFill="1" applyBorder="1" applyAlignment="1" applyProtection="1">
      <alignment horizontal="right"/>
      <protection/>
    </xf>
    <xf numFmtId="0" fontId="13" fillId="0" borderId="0" xfId="140" applyBorder="1">
      <alignment/>
      <protection/>
    </xf>
    <xf numFmtId="0" fontId="13" fillId="0" borderId="15" xfId="140" applyFill="1" applyBorder="1" applyAlignment="1" applyProtection="1">
      <alignment horizontal="center" vertical="center"/>
      <protection/>
    </xf>
    <xf numFmtId="0" fontId="13" fillId="0" borderId="15" xfId="140" applyFont="1" applyFill="1" applyBorder="1" applyAlignment="1" applyProtection="1">
      <alignment vertical="center" wrapText="1"/>
      <protection/>
    </xf>
    <xf numFmtId="0" fontId="13" fillId="0" borderId="15" xfId="140" applyFont="1" applyFill="1" applyBorder="1" applyAlignment="1" applyProtection="1">
      <alignment horizontal="center" vertical="center" wrapText="1"/>
      <protection/>
    </xf>
    <xf numFmtId="4" fontId="13" fillId="0" borderId="16" xfId="140" applyNumberFormat="1" applyFill="1" applyBorder="1" applyAlignment="1" applyProtection="1">
      <alignment vertical="center"/>
      <protection/>
    </xf>
    <xf numFmtId="0" fontId="13" fillId="0" borderId="15" xfId="140" applyFont="1" applyFill="1" applyBorder="1" applyAlignment="1" applyProtection="1">
      <alignment horizontal="center" vertical="center"/>
      <protection/>
    </xf>
    <xf numFmtId="0" fontId="13" fillId="0" borderId="17" xfId="140" applyFont="1" applyFill="1" applyBorder="1" applyProtection="1">
      <alignment/>
      <protection/>
    </xf>
    <xf numFmtId="0" fontId="13" fillId="0" borderId="17" xfId="140" applyFill="1" applyBorder="1" applyAlignment="1" applyProtection="1">
      <alignment horizontal="center"/>
      <protection/>
    </xf>
    <xf numFmtId="4" fontId="13" fillId="0" borderId="18" xfId="140" applyNumberFormat="1" applyFill="1" applyBorder="1" applyAlignment="1" applyProtection="1">
      <alignment horizontal="right"/>
      <protection/>
    </xf>
    <xf numFmtId="0" fontId="24" fillId="0" borderId="44" xfId="140" applyFont="1" applyFill="1" applyBorder="1" applyAlignment="1" applyProtection="1">
      <alignment horizontal="left" vertical="center"/>
      <protection/>
    </xf>
    <xf numFmtId="0" fontId="24" fillId="0" borderId="15" xfId="140" applyFont="1" applyFill="1" applyBorder="1" applyAlignment="1" applyProtection="1">
      <alignment horizontal="left" vertical="center"/>
      <protection/>
    </xf>
    <xf numFmtId="4" fontId="24" fillId="0" borderId="15" xfId="140" applyNumberFormat="1" applyFont="1" applyFill="1" applyBorder="1" applyAlignment="1" applyProtection="1">
      <alignment horizontal="center" vertical="center"/>
      <protection/>
    </xf>
    <xf numFmtId="4" fontId="24" fillId="0" borderId="16" xfId="140" applyNumberFormat="1" applyFont="1" applyFill="1" applyBorder="1" applyAlignment="1" applyProtection="1">
      <alignment horizontal="right" vertical="center"/>
      <protection/>
    </xf>
    <xf numFmtId="2" fontId="13" fillId="0" borderId="0" xfId="140" applyNumberFormat="1" applyFill="1" applyProtection="1">
      <alignment/>
      <protection/>
    </xf>
    <xf numFmtId="0" fontId="13" fillId="0" borderId="0" xfId="140" applyFill="1" applyBorder="1" applyProtection="1">
      <alignment/>
      <protection/>
    </xf>
    <xf numFmtId="0" fontId="13" fillId="0" borderId="0" xfId="140" applyFill="1" applyBorder="1" applyAlignment="1" applyProtection="1">
      <alignment horizontal="center"/>
      <protection/>
    </xf>
    <xf numFmtId="4" fontId="13" fillId="0" borderId="0" xfId="140" applyNumberFormat="1" applyFill="1" applyBorder="1" applyProtection="1">
      <alignment/>
      <protection/>
    </xf>
    <xf numFmtId="0" fontId="13" fillId="0" borderId="0" xfId="140" applyFill="1" applyBorder="1" applyAlignment="1" applyProtection="1">
      <alignment horizontal="left" vertical="center"/>
      <protection/>
    </xf>
    <xf numFmtId="0" fontId="13" fillId="0" borderId="0" xfId="140" applyFill="1" applyBorder="1" applyAlignment="1" applyProtection="1">
      <alignment horizontal="center" vertical="center"/>
      <protection/>
    </xf>
    <xf numFmtId="0" fontId="13" fillId="0" borderId="0" xfId="140" applyFont="1" applyFill="1" applyBorder="1" applyAlignment="1" applyProtection="1">
      <alignment horizontal="left" vertical="center"/>
      <protection/>
    </xf>
    <xf numFmtId="0" fontId="13" fillId="0" borderId="0" xfId="140" applyFont="1" applyFill="1" applyBorder="1" applyAlignment="1" applyProtection="1">
      <alignment horizontal="center" vertical="center"/>
      <protection/>
    </xf>
    <xf numFmtId="4" fontId="13" fillId="0" borderId="0" xfId="140" applyNumberFormat="1" applyFill="1" applyBorder="1" applyAlignment="1" applyProtection="1">
      <alignment horizontal="center"/>
      <protection/>
    </xf>
    <xf numFmtId="0" fontId="21" fillId="18" borderId="34" xfId="0" applyFont="1" applyFill="1" applyBorder="1" applyAlignment="1" applyProtection="1">
      <alignment horizontal="center" vertical="center" wrapText="1"/>
      <protection/>
    </xf>
    <xf numFmtId="0" fontId="21" fillId="18" borderId="0" xfId="0" applyFont="1" applyFill="1" applyBorder="1" applyAlignment="1" applyProtection="1">
      <alignment horizontal="center" vertical="center"/>
      <protection/>
    </xf>
    <xf numFmtId="4" fontId="0" fillId="0" borderId="32" xfId="0" applyNumberForma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/>
    </xf>
    <xf numFmtId="0" fontId="0" fillId="0" borderId="20" xfId="0" applyFill="1" applyBorder="1" applyAlignment="1" applyProtection="1">
      <alignment horizontal="center" vertical="center" wrapText="1"/>
      <protection/>
    </xf>
    <xf numFmtId="4" fontId="0" fillId="0" borderId="35" xfId="0" applyNumberFormat="1" applyFill="1" applyBorder="1" applyAlignment="1" applyProtection="1">
      <alignment horizontal="right" vertical="center"/>
      <protection/>
    </xf>
    <xf numFmtId="9" fontId="0" fillId="0" borderId="0" xfId="0" applyNumberFormat="1" applyAlignment="1">
      <alignment/>
    </xf>
    <xf numFmtId="0" fontId="30" fillId="0" borderId="30" xfId="0" applyFont="1" applyFill="1" applyBorder="1" applyAlignment="1" applyProtection="1">
      <alignment horizontal="left" vertical="center"/>
      <protection/>
    </xf>
    <xf numFmtId="4" fontId="30" fillId="0" borderId="55" xfId="0" applyNumberFormat="1" applyFont="1" applyFill="1" applyBorder="1" applyAlignment="1" applyProtection="1">
      <alignment horizontal="center" vertical="center"/>
      <protection/>
    </xf>
    <xf numFmtId="4" fontId="30" fillId="0" borderId="49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46" xfId="0" applyFont="1" applyFill="1" applyBorder="1" applyAlignment="1" applyProtection="1">
      <alignment horizontal="left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4" fontId="0" fillId="0" borderId="56" xfId="0" applyNumberFormat="1" applyFill="1" applyBorder="1" applyAlignment="1" applyProtection="1">
      <alignment horizontal="center" vertical="center"/>
      <protection/>
    </xf>
    <xf numFmtId="4" fontId="0" fillId="0" borderId="57" xfId="0" applyNumberFormat="1" applyFill="1" applyBorder="1" applyAlignment="1" applyProtection="1">
      <alignment horizontal="right" vertical="center"/>
      <protection/>
    </xf>
    <xf numFmtId="4" fontId="30" fillId="0" borderId="34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/>
    </xf>
    <xf numFmtId="4" fontId="0" fillId="0" borderId="17" xfId="0" applyNumberFormat="1" applyFill="1" applyBorder="1" applyAlignment="1" applyProtection="1">
      <alignment horizontal="center" vertical="center"/>
      <protection/>
    </xf>
    <xf numFmtId="0" fontId="30" fillId="0" borderId="38" xfId="0" applyFont="1" applyFill="1" applyBorder="1" applyAlignment="1" applyProtection="1">
      <alignment horizontal="left" vertical="center"/>
      <protection/>
    </xf>
    <xf numFmtId="4" fontId="30" fillId="0" borderId="38" xfId="0" applyNumberFormat="1" applyFont="1" applyFill="1" applyBorder="1" applyAlignment="1" applyProtection="1">
      <alignment horizontal="center" vertical="center"/>
      <protection/>
    </xf>
    <xf numFmtId="4" fontId="30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Border="1" applyAlignment="1">
      <alignment/>
    </xf>
    <xf numFmtId="0" fontId="0" fillId="0" borderId="58" xfId="0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30" fillId="0" borderId="31" xfId="0" applyNumberFormat="1" applyFont="1" applyFill="1" applyBorder="1" applyAlignment="1" applyProtection="1">
      <alignment horizontal="right" vertical="center"/>
      <protection/>
    </xf>
    <xf numFmtId="0" fontId="21" fillId="18" borderId="15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4" fontId="0" fillId="0" borderId="36" xfId="0" applyNumberForma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9" fontId="0" fillId="0" borderId="0" xfId="0" applyNumberFormat="1" applyBorder="1" applyAlignment="1">
      <alignment/>
    </xf>
    <xf numFmtId="0" fontId="30" fillId="0" borderId="10" xfId="0" applyFont="1" applyFill="1" applyBorder="1" applyAlignment="1" applyProtection="1">
      <alignment horizontal="left" vertical="center"/>
      <protection/>
    </xf>
    <xf numFmtId="0" fontId="30" fillId="0" borderId="30" xfId="0" applyFont="1" applyFill="1" applyBorder="1" applyAlignment="1" applyProtection="1">
      <alignment horizontal="left" vertical="center"/>
      <protection/>
    </xf>
    <xf numFmtId="4" fontId="30" fillId="0" borderId="55" xfId="0" applyNumberFormat="1" applyFont="1" applyFill="1" applyBorder="1" applyAlignment="1" applyProtection="1">
      <alignment horizontal="center" vertical="center"/>
      <protection/>
    </xf>
    <xf numFmtId="4" fontId="30" fillId="0" borderId="55" xfId="0" applyNumberFormat="1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59" xfId="0" applyNumberFormat="1" applyFill="1" applyBorder="1" applyAlignment="1" applyProtection="1">
      <alignment horizontal="right" vertical="center"/>
      <protection/>
    </xf>
    <xf numFmtId="4" fontId="0" fillId="0" borderId="60" xfId="0" applyNumberForma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left" vertical="center"/>
      <protection/>
    </xf>
    <xf numFmtId="4" fontId="30" fillId="0" borderId="15" xfId="0" applyNumberFormat="1" applyFont="1" applyFill="1" applyBorder="1" applyAlignment="1" applyProtection="1">
      <alignment horizontal="center" vertical="center"/>
      <protection/>
    </xf>
    <xf numFmtId="4" fontId="3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62" xfId="0" applyNumberFormat="1" applyFill="1" applyBorder="1" applyAlignment="1" applyProtection="1">
      <alignment horizontal="right" vertical="center"/>
      <protection/>
    </xf>
    <xf numFmtId="0" fontId="21" fillId="18" borderId="63" xfId="0" applyFont="1" applyFill="1" applyBorder="1" applyAlignment="1" applyProtection="1">
      <alignment horizontal="center" vertical="center" wrapText="1"/>
      <protection/>
    </xf>
    <xf numFmtId="0" fontId="20" fillId="0" borderId="38" xfId="59" applyFont="1" applyFill="1" applyBorder="1" applyAlignment="1" applyProtection="1">
      <alignment horizontal="center" vertical="center" wrapText="1"/>
      <protection/>
    </xf>
    <xf numFmtId="0" fontId="20" fillId="0" borderId="38" xfId="62" applyFont="1" applyFill="1" applyBorder="1" applyAlignment="1" applyProtection="1">
      <alignment horizontal="center" vertical="center" wrapText="1"/>
      <protection/>
    </xf>
    <xf numFmtId="0" fontId="20" fillId="0" borderId="38" xfId="63" applyFont="1" applyFill="1" applyBorder="1" applyAlignment="1" applyProtection="1">
      <alignment horizontal="center" vertical="center" wrapText="1"/>
      <protection/>
    </xf>
    <xf numFmtId="0" fontId="20" fillId="0" borderId="38" xfId="57" applyFont="1" applyFill="1" applyBorder="1" applyAlignment="1" applyProtection="1">
      <alignment horizontal="center" vertical="center" wrapText="1"/>
      <protection/>
    </xf>
    <xf numFmtId="0" fontId="20" fillId="0" borderId="64" xfId="64" applyFont="1" applyFill="1" applyBorder="1" applyAlignment="1" applyProtection="1">
      <alignment horizontal="center" vertical="center" wrapText="1"/>
      <protection/>
    </xf>
    <xf numFmtId="0" fontId="20" fillId="0" borderId="38" xfId="52" applyFont="1" applyFill="1" applyBorder="1" applyAlignment="1" applyProtection="1">
      <alignment horizontal="center" vertical="center" wrapText="1"/>
      <protection/>
    </xf>
    <xf numFmtId="0" fontId="20" fillId="0" borderId="38" xfId="53" applyFont="1" applyFill="1" applyBorder="1" applyAlignment="1" applyProtection="1">
      <alignment horizontal="center" vertical="center" wrapText="1"/>
      <protection/>
    </xf>
    <xf numFmtId="0" fontId="20" fillId="0" borderId="64" xfId="54" applyFont="1" applyFill="1" applyBorder="1" applyAlignment="1" applyProtection="1">
      <alignment horizontal="center" vertical="center" wrapText="1"/>
      <protection/>
    </xf>
    <xf numFmtId="0" fontId="20" fillId="0" borderId="64" xfId="55" applyFont="1" applyFill="1" applyBorder="1" applyAlignment="1" applyProtection="1">
      <alignment horizontal="center" vertical="center" wrapText="1"/>
      <protection/>
    </xf>
    <xf numFmtId="0" fontId="20" fillId="0" borderId="38" xfId="56" applyFont="1" applyFill="1" applyBorder="1" applyAlignment="1" applyProtection="1">
      <alignment horizontal="center" vertical="center" wrapText="1"/>
      <protection/>
    </xf>
    <xf numFmtId="0" fontId="20" fillId="0" borderId="38" xfId="60" applyFont="1" applyFill="1" applyBorder="1" applyAlignment="1" applyProtection="1">
      <alignment horizontal="center" vertical="center" wrapText="1"/>
      <protection/>
    </xf>
    <xf numFmtId="0" fontId="20" fillId="0" borderId="38" xfId="58" applyFont="1" applyFill="1" applyBorder="1" applyAlignment="1" applyProtection="1">
      <alignment horizontal="center" vertical="center" wrapText="1"/>
      <protection/>
    </xf>
    <xf numFmtId="0" fontId="20" fillId="0" borderId="64" xfId="65" applyFont="1" applyFill="1" applyBorder="1" applyAlignment="1" applyProtection="1">
      <alignment horizontal="center" vertical="center" wrapText="1"/>
      <protection/>
    </xf>
    <xf numFmtId="0" fontId="20" fillId="0" borderId="64" xfId="61" applyFont="1" applyFill="1" applyBorder="1" applyAlignment="1" applyProtection="1">
      <alignment horizontal="center" vertical="center" wrapText="1"/>
      <protection/>
    </xf>
    <xf numFmtId="0" fontId="20" fillId="0" borderId="64" xfId="66" applyFont="1" applyFill="1" applyBorder="1" applyAlignment="1" applyProtection="1">
      <alignment horizontal="center" vertical="center" wrapText="1"/>
      <protection/>
    </xf>
    <xf numFmtId="0" fontId="20" fillId="0" borderId="64" xfId="69" applyFont="1" applyFill="1" applyBorder="1" applyAlignment="1" applyProtection="1">
      <alignment horizontal="center" vertical="center" wrapText="1"/>
      <protection/>
    </xf>
    <xf numFmtId="0" fontId="20" fillId="0" borderId="64" xfId="70" applyFont="1" applyFill="1" applyBorder="1" applyAlignment="1" applyProtection="1">
      <alignment horizontal="center" vertical="center" wrapText="1"/>
      <protection/>
    </xf>
    <xf numFmtId="0" fontId="20" fillId="0" borderId="65" xfId="71" applyFont="1" applyFill="1" applyBorder="1" applyAlignment="1" applyProtection="1">
      <alignment horizontal="center" vertical="center" wrapText="1"/>
      <protection/>
    </xf>
    <xf numFmtId="0" fontId="20" fillId="0" borderId="64" xfId="72" applyFont="1" applyFill="1" applyBorder="1" applyAlignment="1" applyProtection="1">
      <alignment horizontal="center" vertical="center" wrapText="1"/>
      <protection/>
    </xf>
    <xf numFmtId="0" fontId="20" fillId="0" borderId="64" xfId="67" applyFont="1" applyFill="1" applyBorder="1" applyAlignment="1" applyProtection="1">
      <alignment horizontal="center" vertical="center" wrapText="1"/>
      <protection/>
    </xf>
    <xf numFmtId="0" fontId="20" fillId="0" borderId="64" xfId="68" applyFont="1" applyFill="1" applyBorder="1" applyAlignment="1" applyProtection="1">
      <alignment horizontal="center" vertical="center" wrapText="1"/>
      <protection/>
    </xf>
    <xf numFmtId="0" fontId="20" fillId="0" borderId="64" xfId="74" applyFont="1" applyFill="1" applyBorder="1" applyAlignment="1" applyProtection="1">
      <alignment horizontal="center" vertical="center" wrapText="1"/>
      <protection/>
    </xf>
    <xf numFmtId="0" fontId="20" fillId="0" borderId="44" xfId="84" applyFont="1" applyFill="1" applyBorder="1" applyAlignment="1" applyProtection="1">
      <alignment horizontal="center" vertical="center" wrapText="1"/>
      <protection/>
    </xf>
    <xf numFmtId="0" fontId="20" fillId="0" borderId="64" xfId="99" applyFont="1" applyFill="1" applyBorder="1" applyAlignment="1" applyProtection="1">
      <alignment horizontal="center" vertical="center" wrapText="1"/>
      <protection/>
    </xf>
    <xf numFmtId="0" fontId="20" fillId="0" borderId="64" xfId="104" applyFont="1" applyFill="1" applyBorder="1" applyAlignment="1" applyProtection="1">
      <alignment horizontal="center" vertical="center" wrapText="1"/>
      <protection/>
    </xf>
    <xf numFmtId="0" fontId="20" fillId="0" borderId="38" xfId="110" applyFont="1" applyFill="1" applyBorder="1" applyAlignment="1" applyProtection="1">
      <alignment horizontal="center" vertical="center" wrapText="1"/>
      <protection/>
    </xf>
    <xf numFmtId="0" fontId="20" fillId="0" borderId="64" xfId="111" applyFont="1" applyFill="1" applyBorder="1" applyAlignment="1" applyProtection="1">
      <alignment horizontal="center" vertical="center" wrapText="1"/>
      <protection/>
    </xf>
    <xf numFmtId="0" fontId="20" fillId="0" borderId="64" xfId="112" applyFont="1" applyFill="1" applyBorder="1" applyAlignment="1" applyProtection="1">
      <alignment horizontal="center" vertical="center" wrapText="1"/>
      <protection/>
    </xf>
    <xf numFmtId="0" fontId="20" fillId="0" borderId="64" xfId="75" applyFont="1" applyFill="1" applyBorder="1" applyAlignment="1" applyProtection="1">
      <alignment horizontal="center" vertical="center" wrapText="1"/>
      <protection/>
    </xf>
    <xf numFmtId="0" fontId="20" fillId="0" borderId="64" xfId="76" applyFont="1" applyFill="1" applyBorder="1" applyAlignment="1" applyProtection="1">
      <alignment horizontal="center" vertical="center" wrapText="1"/>
      <protection/>
    </xf>
    <xf numFmtId="0" fontId="20" fillId="0" borderId="64" xfId="77" applyFont="1" applyFill="1" applyBorder="1" applyAlignment="1" applyProtection="1">
      <alignment horizontal="center" vertical="center" wrapText="1"/>
      <protection/>
    </xf>
    <xf numFmtId="0" fontId="20" fillId="0" borderId="64" xfId="78" applyFont="1" applyFill="1" applyBorder="1" applyAlignment="1" applyProtection="1">
      <alignment horizontal="center" vertical="center" wrapText="1"/>
      <protection/>
    </xf>
    <xf numFmtId="0" fontId="20" fillId="0" borderId="64" xfId="79" applyFont="1" applyFill="1" applyBorder="1" applyAlignment="1" applyProtection="1">
      <alignment horizontal="center" vertical="center" wrapText="1"/>
      <protection/>
    </xf>
    <xf numFmtId="0" fontId="20" fillId="0" borderId="64" xfId="80" applyFont="1" applyFill="1" applyBorder="1" applyAlignment="1" applyProtection="1">
      <alignment horizontal="center" vertical="center" wrapText="1"/>
      <protection/>
    </xf>
    <xf numFmtId="0" fontId="20" fillId="0" borderId="64" xfId="8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64" xfId="83" applyFont="1" applyFill="1" applyBorder="1" applyAlignment="1" applyProtection="1">
      <alignment horizontal="center" vertical="center" wrapText="1"/>
      <protection/>
    </xf>
    <xf numFmtId="0" fontId="20" fillId="0" borderId="64" xfId="85" applyFont="1" applyFill="1" applyBorder="1" applyAlignment="1" applyProtection="1">
      <alignment horizontal="center" vertical="center" wrapText="1"/>
      <protection/>
    </xf>
    <xf numFmtId="0" fontId="20" fillId="0" borderId="64" xfId="86" applyFont="1" applyFill="1" applyBorder="1" applyAlignment="1" applyProtection="1">
      <alignment horizontal="center" vertical="center" wrapText="1"/>
      <protection/>
    </xf>
    <xf numFmtId="0" fontId="20" fillId="0" borderId="64" xfId="87" applyFont="1" applyFill="1" applyBorder="1" applyAlignment="1" applyProtection="1">
      <alignment horizontal="center" vertical="center" wrapText="1"/>
      <protection/>
    </xf>
    <xf numFmtId="0" fontId="20" fillId="0" borderId="64" xfId="88" applyFont="1" applyFill="1" applyBorder="1" applyAlignment="1" applyProtection="1">
      <alignment horizontal="center" vertical="center" wrapText="1"/>
      <protection/>
    </xf>
    <xf numFmtId="0" fontId="20" fillId="0" borderId="64" xfId="90" applyFont="1" applyFill="1" applyBorder="1" applyAlignment="1" applyProtection="1">
      <alignment horizontal="center" vertical="center" wrapText="1"/>
      <protection/>
    </xf>
    <xf numFmtId="0" fontId="20" fillId="0" borderId="64" xfId="89" applyFont="1" applyFill="1" applyBorder="1" applyAlignment="1" applyProtection="1">
      <alignment horizontal="center" vertical="center" wrapText="1"/>
      <protection/>
    </xf>
    <xf numFmtId="0" fontId="20" fillId="0" borderId="64" xfId="91" applyFont="1" applyFill="1" applyBorder="1" applyAlignment="1" applyProtection="1">
      <alignment horizontal="center" vertical="center" wrapText="1"/>
      <protection/>
    </xf>
    <xf numFmtId="0" fontId="20" fillId="0" borderId="64" xfId="92" applyFont="1" applyFill="1" applyBorder="1" applyAlignment="1" applyProtection="1">
      <alignment horizontal="center" vertical="center" wrapText="1"/>
      <protection/>
    </xf>
    <xf numFmtId="0" fontId="25" fillId="0" borderId="51" xfId="92" applyFont="1" applyFill="1" applyBorder="1" applyAlignment="1" applyProtection="1">
      <alignment horizontal="center" vertical="center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25" fillId="0" borderId="41" xfId="92" applyFont="1" applyFill="1" applyBorder="1" applyAlignment="1" applyProtection="1">
      <alignment horizontal="center" vertical="center"/>
      <protection/>
    </xf>
    <xf numFmtId="0" fontId="20" fillId="0" borderId="64" xfId="93" applyFont="1" applyFill="1" applyBorder="1" applyAlignment="1" applyProtection="1">
      <alignment horizontal="center" vertical="center" wrapText="1"/>
      <protection/>
    </xf>
    <xf numFmtId="0" fontId="20" fillId="0" borderId="64" xfId="94" applyFont="1" applyFill="1" applyBorder="1" applyAlignment="1" applyProtection="1">
      <alignment horizontal="center" vertical="center" wrapText="1"/>
      <protection/>
    </xf>
    <xf numFmtId="0" fontId="20" fillId="0" borderId="64" xfId="95" applyFont="1" applyFill="1" applyBorder="1" applyAlignment="1" applyProtection="1">
      <alignment horizontal="center" vertical="center" wrapText="1"/>
      <protection/>
    </xf>
    <xf numFmtId="0" fontId="20" fillId="0" borderId="64" xfId="96" applyFont="1" applyFill="1" applyBorder="1" applyAlignment="1" applyProtection="1">
      <alignment horizontal="center" vertical="center" wrapText="1"/>
      <protection/>
    </xf>
    <xf numFmtId="0" fontId="20" fillId="0" borderId="64" xfId="97" applyFont="1" applyFill="1" applyBorder="1" applyAlignment="1" applyProtection="1">
      <alignment horizontal="center" vertical="center" wrapText="1"/>
      <protection/>
    </xf>
    <xf numFmtId="0" fontId="20" fillId="0" borderId="64" xfId="98" applyFont="1" applyFill="1" applyBorder="1" applyAlignment="1" applyProtection="1">
      <alignment horizontal="center" vertical="center" wrapText="1"/>
      <protection/>
    </xf>
    <xf numFmtId="0" fontId="20" fillId="0" borderId="64" xfId="100" applyFont="1" applyFill="1" applyBorder="1" applyAlignment="1" applyProtection="1">
      <alignment horizontal="center" vertical="center" wrapText="1"/>
      <protection/>
    </xf>
    <xf numFmtId="0" fontId="20" fillId="0" borderId="64" xfId="101" applyFont="1" applyFill="1" applyBorder="1" applyAlignment="1" applyProtection="1">
      <alignment horizontal="center" vertical="center" wrapText="1"/>
      <protection/>
    </xf>
    <xf numFmtId="0" fontId="20" fillId="0" borderId="64" xfId="102" applyFont="1" applyFill="1" applyBorder="1" applyAlignment="1" applyProtection="1">
      <alignment horizontal="center" vertical="center" wrapText="1"/>
      <protection/>
    </xf>
    <xf numFmtId="0" fontId="20" fillId="0" borderId="64" xfId="103" applyFont="1" applyFill="1" applyBorder="1" applyAlignment="1" applyProtection="1">
      <alignment horizontal="center" vertical="center" wrapText="1"/>
      <protection/>
    </xf>
    <xf numFmtId="0" fontId="20" fillId="0" borderId="64" xfId="105" applyFont="1" applyFill="1" applyBorder="1" applyAlignment="1" applyProtection="1">
      <alignment horizontal="center" vertical="center" wrapText="1"/>
      <protection/>
    </xf>
    <xf numFmtId="0" fontId="20" fillId="0" borderId="64" xfId="106" applyFont="1" applyFill="1" applyBorder="1" applyAlignment="1" applyProtection="1">
      <alignment horizontal="center" vertical="center" wrapText="1"/>
      <protection/>
    </xf>
    <xf numFmtId="0" fontId="20" fillId="0" borderId="64" xfId="107" applyFont="1" applyFill="1" applyBorder="1" applyAlignment="1" applyProtection="1">
      <alignment horizontal="center" vertical="center" wrapText="1"/>
      <protection/>
    </xf>
    <xf numFmtId="0" fontId="20" fillId="0" borderId="64" xfId="108" applyFont="1" applyFill="1" applyBorder="1" applyAlignment="1" applyProtection="1">
      <alignment horizontal="center" vertical="center" wrapText="1"/>
      <protection/>
    </xf>
    <xf numFmtId="0" fontId="20" fillId="0" borderId="64" xfId="73" applyFont="1" applyFill="1" applyBorder="1" applyAlignment="1" applyProtection="1">
      <alignment horizontal="center" vertical="center" wrapText="1"/>
      <protection/>
    </xf>
    <xf numFmtId="0" fontId="20" fillId="0" borderId="64" xfId="109" applyFont="1" applyFill="1" applyBorder="1" applyAlignment="1" applyProtection="1">
      <alignment horizontal="center" vertical="center" wrapText="1"/>
      <protection/>
    </xf>
    <xf numFmtId="0" fontId="20" fillId="0" borderId="64" xfId="113" applyFont="1" applyFill="1" applyBorder="1" applyAlignment="1" applyProtection="1">
      <alignment horizontal="center" vertical="center" wrapText="1"/>
      <protection/>
    </xf>
    <xf numFmtId="0" fontId="20" fillId="0" borderId="64" xfId="114" applyFont="1" applyFill="1" applyBorder="1" applyAlignment="1" applyProtection="1">
      <alignment horizontal="center" vertical="center" wrapText="1"/>
      <protection/>
    </xf>
    <xf numFmtId="0" fontId="20" fillId="0" borderId="64" xfId="115" applyFont="1" applyFill="1" applyBorder="1" applyAlignment="1" applyProtection="1">
      <alignment horizontal="center" vertical="center" wrapText="1"/>
      <protection/>
    </xf>
    <xf numFmtId="0" fontId="20" fillId="0" borderId="64" xfId="116" applyFont="1" applyFill="1" applyBorder="1" applyAlignment="1" applyProtection="1">
      <alignment horizontal="center" vertical="center" wrapText="1"/>
      <protection/>
    </xf>
    <xf numFmtId="0" fontId="20" fillId="0" borderId="64" xfId="117" applyFont="1" applyFill="1" applyBorder="1" applyAlignment="1" applyProtection="1">
      <alignment horizontal="center" vertical="center" wrapText="1"/>
      <protection/>
    </xf>
    <xf numFmtId="0" fontId="20" fillId="0" borderId="64" xfId="119" applyFont="1" applyFill="1" applyBorder="1" applyAlignment="1" applyProtection="1">
      <alignment horizontal="center" vertical="center" wrapText="1"/>
      <protection/>
    </xf>
    <xf numFmtId="0" fontId="20" fillId="0" borderId="64" xfId="120" applyFont="1" applyFill="1" applyBorder="1" applyAlignment="1" applyProtection="1">
      <alignment horizontal="center" vertical="center" wrapText="1"/>
      <protection/>
    </xf>
    <xf numFmtId="0" fontId="20" fillId="0" borderId="64" xfId="121" applyFont="1" applyFill="1" applyBorder="1" applyAlignment="1" applyProtection="1">
      <alignment horizontal="center" vertical="center" wrapText="1"/>
      <protection/>
    </xf>
    <xf numFmtId="0" fontId="20" fillId="0" borderId="64" xfId="122" applyFont="1" applyFill="1" applyBorder="1" applyAlignment="1" applyProtection="1">
      <alignment horizontal="center" vertical="center" wrapText="1"/>
      <protection/>
    </xf>
    <xf numFmtId="0" fontId="20" fillId="0" borderId="64" xfId="123" applyFont="1" applyFill="1" applyBorder="1" applyAlignment="1" applyProtection="1">
      <alignment horizontal="center" vertical="center" wrapText="1"/>
      <protection/>
    </xf>
    <xf numFmtId="0" fontId="20" fillId="0" borderId="64" xfId="124" applyFont="1" applyFill="1" applyBorder="1" applyAlignment="1" applyProtection="1">
      <alignment horizontal="center" vertical="center" wrapText="1"/>
      <protection/>
    </xf>
    <xf numFmtId="0" fontId="20" fillId="0" borderId="64" xfId="125" applyFont="1" applyFill="1" applyBorder="1" applyAlignment="1" applyProtection="1">
      <alignment horizontal="center" vertical="center" wrapText="1"/>
      <protection/>
    </xf>
    <xf numFmtId="0" fontId="20" fillId="0" borderId="64" xfId="126" applyFont="1" applyFill="1" applyBorder="1" applyAlignment="1" applyProtection="1">
      <alignment horizontal="center" vertical="center" wrapText="1"/>
      <protection/>
    </xf>
    <xf numFmtId="0" fontId="20" fillId="0" borderId="64" xfId="127" applyFont="1" applyFill="1" applyBorder="1" applyAlignment="1" applyProtection="1">
      <alignment horizontal="center" vertical="center" wrapText="1"/>
      <protection/>
    </xf>
    <xf numFmtId="0" fontId="20" fillId="0" borderId="64" xfId="128" applyFont="1" applyFill="1" applyBorder="1" applyAlignment="1" applyProtection="1">
      <alignment horizontal="center" vertical="center" wrapText="1"/>
      <protection/>
    </xf>
    <xf numFmtId="0" fontId="20" fillId="0" borderId="64" xfId="129" applyFont="1" applyFill="1" applyBorder="1" applyAlignment="1" applyProtection="1">
      <alignment horizontal="center" vertical="center" wrapText="1"/>
      <protection/>
    </xf>
    <xf numFmtId="0" fontId="20" fillId="0" borderId="64" xfId="130" applyFont="1" applyFill="1" applyBorder="1" applyAlignment="1" applyProtection="1">
      <alignment horizontal="center" vertical="center" wrapText="1"/>
      <protection/>
    </xf>
    <xf numFmtId="0" fontId="20" fillId="0" borderId="64" xfId="131" applyFont="1" applyFill="1" applyBorder="1" applyAlignment="1" applyProtection="1">
      <alignment horizontal="center" vertical="center" wrapText="1"/>
      <protection/>
    </xf>
    <xf numFmtId="0" fontId="20" fillId="0" borderId="64" xfId="118" applyFont="1" applyFill="1" applyBorder="1" applyAlignment="1" applyProtection="1">
      <alignment horizontal="center" vertical="center" wrapText="1"/>
      <protection/>
    </xf>
    <xf numFmtId="0" fontId="20" fillId="0" borderId="64" xfId="132" applyFont="1" applyFill="1" applyBorder="1" applyAlignment="1" applyProtection="1">
      <alignment horizontal="center" vertical="center" wrapText="1"/>
      <protection/>
    </xf>
    <xf numFmtId="0" fontId="20" fillId="0" borderId="64" xfId="133" applyFont="1" applyFill="1" applyBorder="1" applyAlignment="1" applyProtection="1">
      <alignment horizontal="center" vertical="center" wrapText="1"/>
      <protection/>
    </xf>
    <xf numFmtId="0" fontId="20" fillId="0" borderId="64" xfId="134" applyFont="1" applyFill="1" applyBorder="1" applyAlignment="1" applyProtection="1">
      <alignment horizontal="center" vertical="center" wrapText="1"/>
      <protection/>
    </xf>
    <xf numFmtId="0" fontId="20" fillId="0" borderId="64" xfId="135" applyFont="1" applyFill="1" applyBorder="1" applyAlignment="1" applyProtection="1">
      <alignment horizontal="center" vertical="center" wrapText="1"/>
      <protection/>
    </xf>
    <xf numFmtId="0" fontId="20" fillId="0" borderId="64" xfId="136" applyFont="1" applyFill="1" applyBorder="1" applyAlignment="1" applyProtection="1">
      <alignment horizontal="center" vertical="center" wrapText="1"/>
      <protection/>
    </xf>
    <xf numFmtId="0" fontId="20" fillId="0" borderId="64" xfId="137" applyFont="1" applyFill="1" applyBorder="1" applyAlignment="1" applyProtection="1">
      <alignment horizontal="center" vertical="center" wrapText="1"/>
      <protection/>
    </xf>
    <xf numFmtId="0" fontId="20" fillId="0" borderId="38" xfId="138" applyFont="1" applyFill="1" applyBorder="1" applyAlignment="1" applyProtection="1">
      <alignment horizontal="center" vertical="center" wrapText="1"/>
      <protection/>
    </xf>
    <xf numFmtId="0" fontId="20" fillId="0" borderId="64" xfId="139" applyFont="1" applyFill="1" applyBorder="1" applyAlignment="1" applyProtection="1">
      <alignment horizontal="center" vertical="center" wrapText="1"/>
      <protection/>
    </xf>
    <xf numFmtId="0" fontId="29" fillId="0" borderId="64" xfId="0" applyFont="1" applyFill="1" applyBorder="1" applyAlignment="1" applyProtection="1">
      <alignment horizontal="center" vertical="center" wrapText="1"/>
      <protection/>
    </xf>
    <xf numFmtId="0" fontId="20" fillId="0" borderId="64" xfId="140" applyFont="1" applyFill="1" applyBorder="1" applyAlignment="1" applyProtection="1">
      <alignment horizontal="center" vertical="center" wrapText="1"/>
      <protection/>
    </xf>
    <xf numFmtId="0" fontId="29" fillId="0" borderId="64" xfId="0" applyFont="1" applyFill="1" applyBorder="1" applyAlignment="1" applyProtection="1">
      <alignment horizontal="center" vertical="center" wrapText="1"/>
      <protection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4 мкр.д.10" xfId="52"/>
    <cellStyle name="Обычный_24 мкр.д.12" xfId="53"/>
    <cellStyle name="Обычный_24 мкр.д.13" xfId="54"/>
    <cellStyle name="Обычный_24 мкр.д.14-15" xfId="55"/>
    <cellStyle name="Обычный_24 мкр.д.28" xfId="56"/>
    <cellStyle name="Обычный_24 мкр.д.6" xfId="57"/>
    <cellStyle name="Обычный_24мкр. д.11" xfId="58"/>
    <cellStyle name="Обычный_24мкр. д.2" xfId="59"/>
    <cellStyle name="Обычный_24мкр. д.4" xfId="60"/>
    <cellStyle name="Обычный_24мкр.д.27" xfId="61"/>
    <cellStyle name="Обычный_24мкр.д.3" xfId="62"/>
    <cellStyle name="Обычный_24мкр.д.5" xfId="63"/>
    <cellStyle name="Обычный_24мкр.д.7" xfId="64"/>
    <cellStyle name="Обычный_24мкр.д.8" xfId="65"/>
    <cellStyle name="Обычный_ул.Губкина д.1" xfId="66"/>
    <cellStyle name="Обычный_ул.Губкина д.11" xfId="67"/>
    <cellStyle name="Обычный_ул.Губкина д.19" xfId="68"/>
    <cellStyle name="Обычный_ул.Губкина д.3" xfId="69"/>
    <cellStyle name="Обычный_ул.Губкина д.5 ФЗ-185" xfId="70"/>
    <cellStyle name="Обычный_ул.Губкина д.7" xfId="71"/>
    <cellStyle name="Обычный_ул.Губкина д.9" xfId="72"/>
    <cellStyle name="Обычный_ул.Кувыкина д. 57" xfId="73"/>
    <cellStyle name="Обычный_ул.Кувыкина д.1" xfId="74"/>
    <cellStyle name="Обычный_ул.Кувыкина д.10" xfId="75"/>
    <cellStyle name="Обычный_ул.Кувыкина д.11" xfId="76"/>
    <cellStyle name="Обычный_ул.Кувыкина д.12" xfId="77"/>
    <cellStyle name="Обычный_ул.Кувыкина д.13" xfId="78"/>
    <cellStyle name="Обычный_ул.Кувыкина д.14" xfId="79"/>
    <cellStyle name="Обычный_ул.Кувыкина д.16" xfId="80"/>
    <cellStyle name="Обычный_ул.Кувыкина д.17" xfId="81"/>
    <cellStyle name="Обычный_ул.Кувыкина д.18" xfId="82"/>
    <cellStyle name="Обычный_ул.Кувыкина д.19" xfId="83"/>
    <cellStyle name="Обычный_ул.Кувыкина д.2" xfId="84"/>
    <cellStyle name="Обычный_ул.Кувыкина д.20" xfId="85"/>
    <cellStyle name="Обычный_ул.Кувыкина д.21" xfId="86"/>
    <cellStyle name="Обычный_ул.Кувыкина д.22" xfId="87"/>
    <cellStyle name="Обычный_ул.Кувыкина д.24" xfId="88"/>
    <cellStyle name="Обычный_ул.Кувыкина д.26" xfId="89"/>
    <cellStyle name="Обычный_ул.Кувыкина д.26 а" xfId="90"/>
    <cellStyle name="Обычный_ул.Кувыкина д.27" xfId="91"/>
    <cellStyle name="Обычный_ул.Кувыкина д.29" xfId="92"/>
    <cellStyle name="Обычный_ул.Кувыкина д.31" xfId="93"/>
    <cellStyle name="Обычный_ул.Кувыкина д.33" xfId="94"/>
    <cellStyle name="Обычный_ул.Кувыкина д.34" xfId="95"/>
    <cellStyle name="Обычный_ул.Кувыкина д.36" xfId="96"/>
    <cellStyle name="Обычный_ул.Кувыкина д.37" xfId="97"/>
    <cellStyle name="Обычный_ул.Кувыкина д.38" xfId="98"/>
    <cellStyle name="Обычный_ул.Кувыкина д.4" xfId="99"/>
    <cellStyle name="Обычный_ул.Кувыкина д.40" xfId="100"/>
    <cellStyle name="Обычный_ул.Кувыкина д.41" xfId="101"/>
    <cellStyle name="Обычный_ул.Кувыкина д.43" xfId="102"/>
    <cellStyle name="Обычный_ул.Кувыкина д.45" xfId="103"/>
    <cellStyle name="Обычный_ул.Кувыкина д.5" xfId="104"/>
    <cellStyle name="Обычный_ул.Кувыкина д.51" xfId="105"/>
    <cellStyle name="Обычный_ул.Кувыкина д.53" xfId="106"/>
    <cellStyle name="Обычный_ул.Кувыкина д.55" xfId="107"/>
    <cellStyle name="Обычный_ул.Кувыкина д.59" xfId="108"/>
    <cellStyle name="Обычный_ул.Кувыкина д.61" xfId="109"/>
    <cellStyle name="Обычный_ул.Кувыкина д.7" xfId="110"/>
    <cellStyle name="Обычный_ул.Кувыкина д.8" xfId="111"/>
    <cellStyle name="Обычный_ул.Кувыкина д.9" xfId="112"/>
    <cellStyle name="Обычный_ул.Луначарского д.2" xfId="113"/>
    <cellStyle name="Обычный_ул.Луначарского д.4" xfId="114"/>
    <cellStyle name="Обычный_ул.Луначарского д.6" xfId="115"/>
    <cellStyle name="Обычный_ул.Луначарского д.8" xfId="116"/>
    <cellStyle name="Обычный_ул.Мичурина д.3 ФЗ-185" xfId="117"/>
    <cellStyle name="Обычный_ул.Островского д. 53" xfId="118"/>
    <cellStyle name="Обычный_ул.Островского д.18" xfId="119"/>
    <cellStyle name="Обычный_ул.Островского д.19 ФЗ-185" xfId="120"/>
    <cellStyle name="Обычный_ул.Островского д.21" xfId="121"/>
    <cellStyle name="Обычный_ул.Островского д.22" xfId="122"/>
    <cellStyle name="Обычный_ул.Островского д.30" xfId="123"/>
    <cellStyle name="Обычный_ул.Островского д.35" xfId="124"/>
    <cellStyle name="Обычный_ул.Островского д.37 Фз-185" xfId="125"/>
    <cellStyle name="Обычный_ул.Островского д.39" xfId="126"/>
    <cellStyle name="Обычный_ул.Островского д.41" xfId="127"/>
    <cellStyle name="Обычный_ул.Островского д.45" xfId="128"/>
    <cellStyle name="Обычный_ул.Островского д.47 ФЗ-185" xfId="129"/>
    <cellStyle name="Обычный_ул.Островского д.49" xfId="130"/>
    <cellStyle name="Обычный_ул.Островского д.51" xfId="131"/>
    <cellStyle name="Обычный_ул.Садовое кольцо д.30" xfId="132"/>
    <cellStyle name="Обычный_ул.Садовое кольцо д.34" xfId="133"/>
    <cellStyle name="Обычный_ул.Садовое кольцо д.36" xfId="134"/>
    <cellStyle name="Обычный_ул.Садовое кольцо д.38" xfId="135"/>
    <cellStyle name="Обычный_ул.Садовое кольцо д.40" xfId="136"/>
    <cellStyle name="Обычный_ул.Садовое кольцо д.42" xfId="137"/>
    <cellStyle name="Обычный_ул.Садовое кольцо д.58" xfId="138"/>
    <cellStyle name="Обычный_ул.Садовое кольцо д.59" xfId="139"/>
    <cellStyle name="Обычный_ул.Садовое кольцо д.79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6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682B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B1">
      <selection activeCell="E2" sqref="E2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50.00390625" style="1" customWidth="1"/>
    <col min="4" max="4" width="15.421875" style="1" customWidth="1"/>
    <col min="5" max="5" width="9.8515625" style="1" customWidth="1"/>
    <col min="6" max="6" width="8.140625" style="1" customWidth="1"/>
    <col min="7" max="7" width="10.421875" style="1" customWidth="1"/>
    <col min="8" max="9" width="0" style="1" hidden="1" customWidth="1"/>
    <col min="10" max="10" width="12.28125" style="1" customWidth="1"/>
    <col min="11" max="11" width="6.140625" style="2" customWidth="1"/>
    <col min="12" max="12" width="9.140625" style="3" customWidth="1"/>
    <col min="13" max="13" width="7.140625" style="3" customWidth="1"/>
    <col min="14" max="16384" width="9.140625" style="3" customWidth="1"/>
  </cols>
  <sheetData>
    <row r="1" spans="1:11" s="4" customFormat="1" ht="33" customHeight="1">
      <c r="A1" s="1"/>
      <c r="B1" s="3394" t="s">
        <v>0</v>
      </c>
      <c r="C1" s="3394"/>
      <c r="D1" s="3394"/>
      <c r="E1" s="3394"/>
      <c r="F1" s="3394"/>
      <c r="G1" s="3394"/>
      <c r="H1" s="3394"/>
      <c r="I1" s="3394"/>
      <c r="J1" s="3394"/>
      <c r="K1" s="2"/>
    </row>
    <row r="2" spans="1:13" s="4" customFormat="1" ht="52.5" customHeight="1">
      <c r="A2" s="5"/>
      <c r="B2" s="6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/>
      <c r="I2" s="8"/>
      <c r="J2" s="9" t="s">
        <v>7</v>
      </c>
      <c r="K2" s="10"/>
      <c r="L2" s="11"/>
      <c r="M2" s="11"/>
    </row>
    <row r="3" spans="1:13" s="4" customFormat="1" ht="21" customHeight="1">
      <c r="A3" s="1"/>
      <c r="B3" s="12">
        <v>1</v>
      </c>
      <c r="C3" s="13" t="s">
        <v>8</v>
      </c>
      <c r="D3" s="13" t="s">
        <v>9</v>
      </c>
      <c r="E3" s="14">
        <v>1</v>
      </c>
      <c r="F3" s="15">
        <v>2</v>
      </c>
      <c r="G3" s="16">
        <v>5460</v>
      </c>
      <c r="H3" s="17"/>
      <c r="I3" s="17"/>
      <c r="J3" s="18">
        <v>10920</v>
      </c>
      <c r="K3" s="19"/>
      <c r="L3" s="11"/>
      <c r="M3" s="11"/>
    </row>
    <row r="4" spans="1:13" s="4" customFormat="1" ht="25.5" customHeight="1">
      <c r="A4" s="1"/>
      <c r="B4" s="12">
        <v>2</v>
      </c>
      <c r="C4" s="13" t="s">
        <v>10</v>
      </c>
      <c r="D4" s="13" t="s">
        <v>11</v>
      </c>
      <c r="E4" s="14">
        <v>0.3</v>
      </c>
      <c r="F4" s="15">
        <v>2</v>
      </c>
      <c r="G4" s="16">
        <v>6500</v>
      </c>
      <c r="H4" s="17"/>
      <c r="I4" s="17"/>
      <c r="J4" s="18">
        <v>3900</v>
      </c>
      <c r="K4" s="19"/>
      <c r="L4" s="11"/>
      <c r="M4" s="11"/>
    </row>
    <row r="5" spans="1:13" s="4" customFormat="1" ht="18.75" customHeight="1">
      <c r="A5" s="1"/>
      <c r="B5" s="12">
        <v>3</v>
      </c>
      <c r="C5" s="13" t="s">
        <v>12</v>
      </c>
      <c r="D5" s="13" t="s">
        <v>13</v>
      </c>
      <c r="E5" s="14">
        <v>45</v>
      </c>
      <c r="F5" s="15">
        <v>2</v>
      </c>
      <c r="G5" s="16">
        <v>146.72</v>
      </c>
      <c r="H5" s="17"/>
      <c r="I5" s="17"/>
      <c r="J5" s="18">
        <v>13204.8</v>
      </c>
      <c r="K5" s="19"/>
      <c r="L5" s="11"/>
      <c r="M5" s="11"/>
    </row>
    <row r="6" spans="1:13" s="4" customFormat="1" ht="30.75" customHeight="1">
      <c r="A6" s="1"/>
      <c r="B6" s="12">
        <v>4</v>
      </c>
      <c r="C6" s="13" t="s">
        <v>14</v>
      </c>
      <c r="D6" s="20" t="s">
        <v>15</v>
      </c>
      <c r="E6" s="14">
        <v>3.8814</v>
      </c>
      <c r="F6" s="15">
        <v>2</v>
      </c>
      <c r="G6" s="16">
        <v>1500</v>
      </c>
      <c r="H6" s="17"/>
      <c r="I6" s="17"/>
      <c r="J6" s="18">
        <v>11644.2</v>
      </c>
      <c r="K6" s="19"/>
      <c r="L6" s="11"/>
      <c r="M6" s="11"/>
    </row>
    <row r="7" spans="1:13" s="4" customFormat="1" ht="30" customHeight="1">
      <c r="A7" s="1"/>
      <c r="B7" s="12">
        <v>5</v>
      </c>
      <c r="C7" s="13" t="s">
        <v>16</v>
      </c>
      <c r="D7" s="20" t="s">
        <v>15</v>
      </c>
      <c r="E7" s="14">
        <v>3.8814</v>
      </c>
      <c r="F7" s="15">
        <v>2</v>
      </c>
      <c r="G7" s="16">
        <v>1440</v>
      </c>
      <c r="H7" s="17"/>
      <c r="I7" s="17"/>
      <c r="J7" s="18">
        <v>11178.432</v>
      </c>
      <c r="K7" s="19"/>
      <c r="L7" s="11"/>
      <c r="M7" s="11"/>
    </row>
    <row r="8" spans="1:13" s="4" customFormat="1" ht="25.5" customHeight="1">
      <c r="A8" s="1"/>
      <c r="B8" s="12">
        <v>6</v>
      </c>
      <c r="C8" s="13" t="s">
        <v>17</v>
      </c>
      <c r="D8" s="20" t="s">
        <v>15</v>
      </c>
      <c r="E8" s="14">
        <v>3.8814</v>
      </c>
      <c r="F8" s="15">
        <v>2</v>
      </c>
      <c r="G8" s="16">
        <v>1320</v>
      </c>
      <c r="H8" s="17"/>
      <c r="I8" s="17"/>
      <c r="J8" s="18">
        <v>10246.896</v>
      </c>
      <c r="K8" s="19"/>
      <c r="L8" s="11"/>
      <c r="M8" s="11"/>
    </row>
    <row r="9" spans="1:13" s="4" customFormat="1" ht="20.25" customHeight="1">
      <c r="A9" s="1"/>
      <c r="B9" s="12">
        <v>7</v>
      </c>
      <c r="C9" s="13" t="s">
        <v>18</v>
      </c>
      <c r="D9" s="20" t="s">
        <v>19</v>
      </c>
      <c r="E9" s="14">
        <v>0.8</v>
      </c>
      <c r="F9" s="15">
        <v>2</v>
      </c>
      <c r="G9" s="16">
        <v>559.29</v>
      </c>
      <c r="H9" s="17"/>
      <c r="I9" s="17"/>
      <c r="J9" s="18">
        <v>894.864</v>
      </c>
      <c r="K9" s="19"/>
      <c r="L9" s="11"/>
      <c r="M9" s="11"/>
    </row>
    <row r="10" spans="1:13" s="4" customFormat="1" ht="51" customHeight="1">
      <c r="A10" s="1"/>
      <c r="B10" s="12">
        <v>8</v>
      </c>
      <c r="C10" s="13" t="s">
        <v>20</v>
      </c>
      <c r="D10" s="20" t="s">
        <v>15</v>
      </c>
      <c r="E10" s="14">
        <v>3.8814</v>
      </c>
      <c r="F10" s="15">
        <v>2</v>
      </c>
      <c r="G10" s="16">
        <v>3003.38</v>
      </c>
      <c r="H10" s="17"/>
      <c r="I10" s="17"/>
      <c r="J10" s="18">
        <v>23314.638264</v>
      </c>
      <c r="K10" s="19"/>
      <c r="L10" s="11"/>
      <c r="M10" s="11"/>
    </row>
    <row r="11" spans="1:13" s="4" customFormat="1" ht="50.25" customHeight="1">
      <c r="A11" s="1"/>
      <c r="B11" s="12">
        <v>9</v>
      </c>
      <c r="C11" s="13" t="s">
        <v>21</v>
      </c>
      <c r="D11" s="20" t="s">
        <v>15</v>
      </c>
      <c r="E11" s="14">
        <v>3.8814</v>
      </c>
      <c r="F11" s="15">
        <v>2</v>
      </c>
      <c r="G11" s="21">
        <v>1710</v>
      </c>
      <c r="H11" s="22"/>
      <c r="I11" s="22"/>
      <c r="J11" s="18">
        <v>13274.388</v>
      </c>
      <c r="K11" s="19"/>
      <c r="L11" s="11"/>
      <c r="M11" s="11"/>
    </row>
    <row r="12" spans="1:13" s="4" customFormat="1" ht="33" customHeight="1">
      <c r="A12" s="1"/>
      <c r="B12" s="12">
        <v>10</v>
      </c>
      <c r="C12" s="13" t="s">
        <v>22</v>
      </c>
      <c r="D12" s="20" t="s">
        <v>23</v>
      </c>
      <c r="E12" s="14">
        <v>1</v>
      </c>
      <c r="F12" s="15">
        <v>2</v>
      </c>
      <c r="G12" s="16">
        <v>5060.23</v>
      </c>
      <c r="H12" s="17"/>
      <c r="I12" s="17"/>
      <c r="J12" s="18">
        <v>10120.46</v>
      </c>
      <c r="K12" s="19"/>
      <c r="L12" s="11"/>
      <c r="M12" s="11"/>
    </row>
    <row r="13" spans="1:13" s="4" customFormat="1" ht="28.5" customHeight="1">
      <c r="A13" s="1"/>
      <c r="B13" s="12">
        <v>11</v>
      </c>
      <c r="C13" s="13" t="s">
        <v>24</v>
      </c>
      <c r="D13" s="20" t="s">
        <v>15</v>
      </c>
      <c r="E13" s="14">
        <v>3.8814</v>
      </c>
      <c r="F13" s="15">
        <v>2</v>
      </c>
      <c r="G13" s="16">
        <v>19.7</v>
      </c>
      <c r="H13" s="17"/>
      <c r="I13" s="17"/>
      <c r="J13" s="18">
        <v>152.92716000000001</v>
      </c>
      <c r="K13" s="19"/>
      <c r="L13" s="11"/>
      <c r="M13" s="11"/>
    </row>
    <row r="14" spans="1:13" s="4" customFormat="1" ht="27.75" customHeight="1">
      <c r="A14" s="1"/>
      <c r="B14" s="12">
        <v>12</v>
      </c>
      <c r="C14" s="13" t="s">
        <v>25</v>
      </c>
      <c r="D14" s="20" t="s">
        <v>15</v>
      </c>
      <c r="E14" s="14">
        <v>3.8814</v>
      </c>
      <c r="F14" s="15">
        <v>1</v>
      </c>
      <c r="G14" s="23">
        <v>9936</v>
      </c>
      <c r="H14" s="24"/>
      <c r="I14" s="24"/>
      <c r="J14" s="18">
        <v>38565.5904</v>
      </c>
      <c r="K14" s="19"/>
      <c r="L14" s="11"/>
      <c r="M14" s="11"/>
    </row>
    <row r="15" spans="1:13" s="4" customFormat="1" ht="19.5" customHeight="1">
      <c r="A15" s="1"/>
      <c r="B15" s="12">
        <v>13</v>
      </c>
      <c r="C15" s="13" t="s">
        <v>26</v>
      </c>
      <c r="D15" s="13" t="s">
        <v>9</v>
      </c>
      <c r="E15" s="14">
        <v>1</v>
      </c>
      <c r="F15" s="15">
        <v>2</v>
      </c>
      <c r="G15" s="23">
        <v>3036.14</v>
      </c>
      <c r="H15" s="24"/>
      <c r="I15" s="24"/>
      <c r="J15" s="18">
        <v>6072.28</v>
      </c>
      <c r="K15" s="19"/>
      <c r="L15" s="11"/>
      <c r="M15" s="11"/>
    </row>
    <row r="16" spans="1:13" s="4" customFormat="1" ht="96.75" customHeight="1">
      <c r="A16" s="1"/>
      <c r="B16" s="12">
        <v>14</v>
      </c>
      <c r="C16" s="13" t="s">
        <v>27</v>
      </c>
      <c r="D16" s="13" t="s">
        <v>28</v>
      </c>
      <c r="E16" s="14">
        <v>5</v>
      </c>
      <c r="F16" s="15">
        <v>12</v>
      </c>
      <c r="G16" s="21">
        <v>266.33</v>
      </c>
      <c r="H16" s="22"/>
      <c r="I16" s="22"/>
      <c r="J16" s="18">
        <v>15979.8</v>
      </c>
      <c r="K16" s="19"/>
      <c r="L16" s="11"/>
      <c r="M16" s="11"/>
    </row>
    <row r="17" spans="1:13" s="4" customFormat="1" ht="36" customHeight="1">
      <c r="A17" s="1"/>
      <c r="B17" s="12">
        <v>15</v>
      </c>
      <c r="C17" s="13" t="s">
        <v>29</v>
      </c>
      <c r="D17" s="20" t="s">
        <v>30</v>
      </c>
      <c r="E17" s="14">
        <v>3.8814</v>
      </c>
      <c r="F17" s="15">
        <v>1</v>
      </c>
      <c r="G17" s="16">
        <v>14039</v>
      </c>
      <c r="H17" s="17"/>
      <c r="I17" s="17"/>
      <c r="J17" s="18">
        <v>54490.9746</v>
      </c>
      <c r="K17" s="19"/>
      <c r="L17" s="11"/>
      <c r="M17" s="11"/>
    </row>
    <row r="18" spans="1:13" s="4" customFormat="1" ht="23.25" customHeight="1">
      <c r="A18" s="1"/>
      <c r="B18" s="12">
        <v>16</v>
      </c>
      <c r="C18" s="13" t="s">
        <v>31</v>
      </c>
      <c r="D18" s="13" t="s">
        <v>28</v>
      </c>
      <c r="E18" s="14">
        <v>4</v>
      </c>
      <c r="F18" s="15">
        <v>2</v>
      </c>
      <c r="G18" s="21">
        <v>2000</v>
      </c>
      <c r="H18" s="22"/>
      <c r="I18" s="22"/>
      <c r="J18" s="18">
        <v>16000</v>
      </c>
      <c r="K18" s="19"/>
      <c r="L18" s="11"/>
      <c r="M18" s="11"/>
    </row>
    <row r="19" spans="1:13" s="4" customFormat="1" ht="21" customHeight="1">
      <c r="A19" s="1"/>
      <c r="B19" s="12">
        <v>17</v>
      </c>
      <c r="C19" s="13" t="s">
        <v>32</v>
      </c>
      <c r="D19" s="13" t="s">
        <v>33</v>
      </c>
      <c r="E19" s="14">
        <v>800</v>
      </c>
      <c r="F19" s="25" t="s">
        <v>34</v>
      </c>
      <c r="G19" s="16">
        <v>22.39</v>
      </c>
      <c r="H19" s="17"/>
      <c r="I19" s="17"/>
      <c r="J19" s="18">
        <v>17912</v>
      </c>
      <c r="K19" s="19"/>
      <c r="L19" s="11"/>
      <c r="M19" s="11"/>
    </row>
    <row r="20" spans="1:13" s="4" customFormat="1" ht="21.75" customHeight="1">
      <c r="A20" s="1"/>
      <c r="B20" s="12">
        <v>18</v>
      </c>
      <c r="C20" s="13" t="s">
        <v>35</v>
      </c>
      <c r="D20" s="13" t="s">
        <v>36</v>
      </c>
      <c r="E20" s="14">
        <v>1</v>
      </c>
      <c r="F20" s="25" t="s">
        <v>34</v>
      </c>
      <c r="G20" s="16">
        <v>408.6</v>
      </c>
      <c r="H20" s="17"/>
      <c r="I20" s="17"/>
      <c r="J20" s="18">
        <v>408.6</v>
      </c>
      <c r="K20" s="19"/>
      <c r="L20" s="11"/>
      <c r="M20" s="11"/>
    </row>
    <row r="21" spans="1:13" s="4" customFormat="1" ht="22.5" customHeight="1">
      <c r="A21" s="1"/>
      <c r="B21" s="12">
        <v>19</v>
      </c>
      <c r="C21" s="13" t="s">
        <v>37</v>
      </c>
      <c r="D21" s="13" t="s">
        <v>38</v>
      </c>
      <c r="E21" s="14">
        <v>250</v>
      </c>
      <c r="F21" s="25" t="s">
        <v>34</v>
      </c>
      <c r="G21" s="16">
        <v>20.13</v>
      </c>
      <c r="H21" s="17"/>
      <c r="I21" s="17"/>
      <c r="J21" s="18">
        <v>5032.5</v>
      </c>
      <c r="K21" s="19"/>
      <c r="L21" s="11"/>
      <c r="M21" s="11"/>
    </row>
    <row r="22" spans="1:13" s="4" customFormat="1" ht="23.25" customHeight="1">
      <c r="A22" s="1"/>
      <c r="B22" s="12">
        <v>20</v>
      </c>
      <c r="C22" s="13" t="s">
        <v>39</v>
      </c>
      <c r="D22" s="13" t="s">
        <v>33</v>
      </c>
      <c r="E22" s="14">
        <v>300</v>
      </c>
      <c r="F22" s="25" t="s">
        <v>34</v>
      </c>
      <c r="G22" s="16">
        <v>41.8</v>
      </c>
      <c r="H22" s="17"/>
      <c r="I22" s="17"/>
      <c r="J22" s="18">
        <v>12540</v>
      </c>
      <c r="K22" s="19"/>
      <c r="L22" s="11"/>
      <c r="M22" s="11"/>
    </row>
    <row r="23" spans="1:13" s="4" customFormat="1" ht="30" customHeight="1">
      <c r="A23" s="1"/>
      <c r="B23" s="12">
        <v>21</v>
      </c>
      <c r="C23" s="13" t="s">
        <v>40</v>
      </c>
      <c r="D23" s="13" t="s">
        <v>38</v>
      </c>
      <c r="E23" s="14">
        <v>100</v>
      </c>
      <c r="F23" s="25" t="s">
        <v>34</v>
      </c>
      <c r="G23" s="16">
        <v>170.7</v>
      </c>
      <c r="H23" s="17"/>
      <c r="I23" s="17"/>
      <c r="J23" s="18">
        <v>17070</v>
      </c>
      <c r="K23" s="19"/>
      <c r="L23" s="11"/>
      <c r="M23" s="11"/>
    </row>
    <row r="24" spans="1:13" s="4" customFormat="1" ht="30.75" customHeight="1">
      <c r="A24" s="1"/>
      <c r="B24" s="12">
        <v>22</v>
      </c>
      <c r="C24" s="13" t="s">
        <v>41</v>
      </c>
      <c r="D24" s="13" t="s">
        <v>38</v>
      </c>
      <c r="E24" s="14">
        <v>50</v>
      </c>
      <c r="F24" s="25" t="s">
        <v>34</v>
      </c>
      <c r="G24" s="16">
        <v>183.3</v>
      </c>
      <c r="H24" s="17"/>
      <c r="I24" s="17"/>
      <c r="J24" s="18">
        <v>9165</v>
      </c>
      <c r="K24" s="19"/>
      <c r="L24" s="11"/>
      <c r="M24" s="11"/>
    </row>
    <row r="25" spans="1:13" s="4" customFormat="1" ht="21.75" customHeight="1">
      <c r="A25" s="1"/>
      <c r="B25" s="12">
        <v>23</v>
      </c>
      <c r="C25" s="13" t="s">
        <v>42</v>
      </c>
      <c r="D25" s="13" t="s">
        <v>38</v>
      </c>
      <c r="E25" s="14">
        <v>150</v>
      </c>
      <c r="F25" s="25" t="s">
        <v>34</v>
      </c>
      <c r="G25" s="16">
        <v>36.39</v>
      </c>
      <c r="H25" s="17"/>
      <c r="I25" s="17"/>
      <c r="J25" s="18">
        <v>5458.5</v>
      </c>
      <c r="K25" s="19"/>
      <c r="L25" s="11"/>
      <c r="M25" s="11"/>
    </row>
    <row r="26" spans="1:13" s="4" customFormat="1" ht="21.75" customHeight="1">
      <c r="A26" s="1"/>
      <c r="B26" s="12">
        <v>24</v>
      </c>
      <c r="C26" s="13" t="s">
        <v>43</v>
      </c>
      <c r="D26" s="13" t="s">
        <v>38</v>
      </c>
      <c r="E26" s="14">
        <v>250</v>
      </c>
      <c r="F26" s="25" t="s">
        <v>34</v>
      </c>
      <c r="G26" s="16">
        <v>137</v>
      </c>
      <c r="H26" s="17"/>
      <c r="I26" s="17"/>
      <c r="J26" s="18">
        <v>34250</v>
      </c>
      <c r="K26" s="19"/>
      <c r="L26" s="11"/>
      <c r="M26" s="11"/>
    </row>
    <row r="27" spans="1:13" s="4" customFormat="1" ht="21" customHeight="1">
      <c r="A27" s="1"/>
      <c r="B27" s="12">
        <v>25</v>
      </c>
      <c r="C27" s="13" t="s">
        <v>44</v>
      </c>
      <c r="D27" s="13" t="s">
        <v>45</v>
      </c>
      <c r="E27" s="14">
        <v>0.3</v>
      </c>
      <c r="F27" s="15">
        <v>2</v>
      </c>
      <c r="G27" s="16">
        <v>1514.7</v>
      </c>
      <c r="H27" s="17"/>
      <c r="I27" s="17"/>
      <c r="J27" s="18">
        <v>908.82</v>
      </c>
      <c r="K27" s="19"/>
      <c r="L27" s="11"/>
      <c r="M27" s="11"/>
    </row>
    <row r="28" spans="1:13" s="4" customFormat="1" ht="21" customHeight="1">
      <c r="A28" s="1"/>
      <c r="B28" s="12">
        <v>26</v>
      </c>
      <c r="C28" s="13" t="s">
        <v>46</v>
      </c>
      <c r="D28" s="13"/>
      <c r="E28" s="14"/>
      <c r="F28" s="15" t="s">
        <v>47</v>
      </c>
      <c r="G28" s="16"/>
      <c r="H28" s="17"/>
      <c r="I28" s="17"/>
      <c r="J28" s="18">
        <v>59618.304</v>
      </c>
      <c r="K28" s="19"/>
      <c r="L28" s="11"/>
      <c r="M28" s="11"/>
    </row>
    <row r="29" spans="1:13" s="4" customFormat="1" ht="21" customHeight="1">
      <c r="A29" s="1"/>
      <c r="B29" s="12">
        <v>27</v>
      </c>
      <c r="C29" s="13" t="s">
        <v>48</v>
      </c>
      <c r="D29" s="13" t="s">
        <v>38</v>
      </c>
      <c r="E29" s="14">
        <v>3.8814</v>
      </c>
      <c r="F29" s="15">
        <v>12</v>
      </c>
      <c r="G29" s="16">
        <v>210</v>
      </c>
      <c r="H29" s="17"/>
      <c r="I29" s="17"/>
      <c r="J29" s="18">
        <v>9781.128</v>
      </c>
      <c r="K29" s="19"/>
      <c r="L29" s="11"/>
      <c r="M29" s="11"/>
    </row>
    <row r="30" spans="1:13" s="4" customFormat="1" ht="21" customHeight="1">
      <c r="A30" s="1"/>
      <c r="B30" s="12">
        <v>28</v>
      </c>
      <c r="C30" s="13" t="s">
        <v>49</v>
      </c>
      <c r="D30" s="13" t="s">
        <v>38</v>
      </c>
      <c r="E30" s="14"/>
      <c r="F30" s="15">
        <v>12</v>
      </c>
      <c r="G30" s="18"/>
      <c r="H30" s="17"/>
      <c r="I30" s="17"/>
      <c r="J30" s="18">
        <v>255403.92</v>
      </c>
      <c r="K30" s="19"/>
      <c r="L30" s="11"/>
      <c r="M30" s="11"/>
    </row>
    <row r="31" spans="1:13" s="4" customFormat="1" ht="23.25" customHeight="1">
      <c r="A31" s="1"/>
      <c r="B31" s="12">
        <v>29</v>
      </c>
      <c r="C31" s="13" t="s">
        <v>50</v>
      </c>
      <c r="D31" s="13" t="s">
        <v>15</v>
      </c>
      <c r="E31" s="14">
        <v>3.8814</v>
      </c>
      <c r="F31" s="15">
        <v>12</v>
      </c>
      <c r="G31" s="16">
        <v>3290</v>
      </c>
      <c r="H31" s="17"/>
      <c r="I31" s="17"/>
      <c r="J31" s="18">
        <v>153237.67200000002</v>
      </c>
      <c r="K31" s="19"/>
      <c r="L31" s="11"/>
      <c r="M31" s="11"/>
    </row>
    <row r="32" spans="1:13" s="4" customFormat="1" ht="23.25" customHeight="1">
      <c r="A32" s="1"/>
      <c r="B32" s="12">
        <v>30</v>
      </c>
      <c r="C32" s="26" t="s">
        <v>51</v>
      </c>
      <c r="D32" s="26"/>
      <c r="E32" s="27"/>
      <c r="F32" s="28"/>
      <c r="G32" s="29"/>
      <c r="H32" s="30"/>
      <c r="I32" s="30"/>
      <c r="J32" s="31">
        <v>310000</v>
      </c>
      <c r="K32" s="19"/>
      <c r="L32" s="11"/>
      <c r="M32" s="11"/>
    </row>
    <row r="33" spans="1:13" s="4" customFormat="1" ht="21" customHeight="1">
      <c r="A33" s="1"/>
      <c r="B33" s="12">
        <v>31</v>
      </c>
      <c r="C33" s="26" t="s">
        <v>52</v>
      </c>
      <c r="D33" s="26"/>
      <c r="E33" s="32"/>
      <c r="F33" s="33"/>
      <c r="G33" s="34"/>
      <c r="H33" s="35"/>
      <c r="I33" s="36"/>
      <c r="J33" s="31">
        <v>40000</v>
      </c>
      <c r="K33" s="19"/>
      <c r="L33" s="11"/>
      <c r="M33" s="11"/>
    </row>
    <row r="34" spans="2:13" ht="12">
      <c r="B34" s="37" t="s">
        <v>53</v>
      </c>
      <c r="C34" s="38"/>
      <c r="D34" s="38"/>
      <c r="E34" s="39"/>
      <c r="F34" s="38"/>
      <c r="G34" s="40"/>
      <c r="H34" s="41"/>
      <c r="I34" s="41"/>
      <c r="J34" s="42">
        <v>1170746.694424</v>
      </c>
      <c r="K34" s="19"/>
      <c r="L34" s="43"/>
      <c r="M34" s="43"/>
    </row>
    <row r="36" spans="4:10" ht="12">
      <c r="D36" s="1" t="s">
        <v>54</v>
      </c>
      <c r="G36" s="44"/>
      <c r="J36" s="45"/>
    </row>
    <row r="37" spans="4:7" ht="12">
      <c r="D37" s="1" t="s">
        <v>54</v>
      </c>
      <c r="G37" s="44"/>
    </row>
    <row r="38" spans="7:9" ht="12">
      <c r="G38" s="44"/>
      <c r="I38" s="45"/>
    </row>
    <row r="39" spans="2:10" ht="12">
      <c r="B39" s="46"/>
      <c r="C39" s="46"/>
      <c r="D39" s="46"/>
      <c r="E39" s="46"/>
      <c r="F39" s="46"/>
      <c r="G39" s="47"/>
      <c r="H39" s="47"/>
      <c r="I39" s="46"/>
      <c r="J39" s="48"/>
    </row>
    <row r="40" spans="2:10" ht="12">
      <c r="B40" s="46"/>
      <c r="C40" s="46"/>
      <c r="D40" s="46"/>
      <c r="E40" s="46"/>
      <c r="F40" s="46"/>
      <c r="G40" s="47"/>
      <c r="H40" s="47"/>
      <c r="I40" s="46"/>
      <c r="J40" s="48"/>
    </row>
    <row r="41" spans="2:10" ht="12">
      <c r="B41" s="46"/>
      <c r="C41" s="46"/>
      <c r="D41" s="46"/>
      <c r="E41" s="46"/>
      <c r="F41" s="49"/>
      <c r="G41" s="50"/>
      <c r="H41" s="50"/>
      <c r="I41" s="49"/>
      <c r="J41" s="48"/>
    </row>
    <row r="42" spans="2:10" ht="12">
      <c r="B42" s="46"/>
      <c r="C42" s="46"/>
      <c r="D42" s="46"/>
      <c r="E42" s="46"/>
      <c r="F42" s="46"/>
      <c r="G42" s="47"/>
      <c r="H42" s="47"/>
      <c r="I42" s="46"/>
      <c r="J42" s="48"/>
    </row>
    <row r="43" spans="2:10" ht="12">
      <c r="B43" s="46"/>
      <c r="C43" s="46"/>
      <c r="D43" s="46"/>
      <c r="E43" s="46"/>
      <c r="F43" s="51"/>
      <c r="G43" s="52"/>
      <c r="H43" s="52"/>
      <c r="I43" s="51"/>
      <c r="J43" s="48"/>
    </row>
    <row r="44" spans="2:10" ht="12">
      <c r="B44" s="46"/>
      <c r="C44" s="46"/>
      <c r="D44" s="46"/>
      <c r="E44" s="46"/>
      <c r="F44" s="46"/>
      <c r="G44" s="47"/>
      <c r="H44" s="47"/>
      <c r="I44" s="46"/>
      <c r="J44" s="48"/>
    </row>
    <row r="45" spans="2:10" ht="12">
      <c r="B45" s="46"/>
      <c r="C45" s="46"/>
      <c r="D45" s="46"/>
      <c r="E45" s="46"/>
      <c r="F45" s="46"/>
      <c r="G45" s="47"/>
      <c r="H45" s="47"/>
      <c r="I45" s="46"/>
      <c r="J45" s="48"/>
    </row>
    <row r="46" spans="2:10" ht="12">
      <c r="B46" s="46"/>
      <c r="C46" s="46"/>
      <c r="D46" s="46"/>
      <c r="E46" s="46"/>
      <c r="F46" s="46"/>
      <c r="G46" s="47"/>
      <c r="H46" s="47"/>
      <c r="I46" s="46"/>
      <c r="J46" s="48"/>
    </row>
    <row r="47" spans="2:10" ht="12">
      <c r="B47" s="46"/>
      <c r="C47" s="46"/>
      <c r="D47" s="46"/>
      <c r="E47" s="46"/>
      <c r="F47" s="46"/>
      <c r="G47" s="47"/>
      <c r="H47" s="47"/>
      <c r="I47" s="46"/>
      <c r="J47" s="48"/>
    </row>
    <row r="48" spans="2:10" ht="12">
      <c r="B48" s="46"/>
      <c r="C48" s="46"/>
      <c r="D48" s="46"/>
      <c r="E48" s="46"/>
      <c r="F48" s="46"/>
      <c r="G48" s="47"/>
      <c r="H48" s="47"/>
      <c r="I48" s="46"/>
      <c r="J48" s="48"/>
    </row>
    <row r="49" spans="2:10" ht="12">
      <c r="B49" s="46"/>
      <c r="C49" s="46"/>
      <c r="D49" s="46"/>
      <c r="E49" s="46"/>
      <c r="F49" s="46"/>
      <c r="G49" s="47"/>
      <c r="H49" s="47"/>
      <c r="I49" s="46"/>
      <c r="J49" s="48"/>
    </row>
    <row r="50" spans="2:10" ht="12">
      <c r="B50" s="46"/>
      <c r="C50" s="46"/>
      <c r="D50" s="46"/>
      <c r="E50" s="46"/>
      <c r="F50" s="46"/>
      <c r="G50" s="47"/>
      <c r="H50" s="47"/>
      <c r="I50" s="46"/>
      <c r="J50" s="48"/>
    </row>
    <row r="51" spans="2:10" ht="12">
      <c r="B51" s="46"/>
      <c r="C51" s="46"/>
      <c r="D51" s="46"/>
      <c r="E51" s="46"/>
      <c r="F51" s="46"/>
      <c r="G51" s="47"/>
      <c r="H51" s="47"/>
      <c r="I51" s="46"/>
      <c r="J51" s="48"/>
    </row>
    <row r="52" spans="2:10" ht="12">
      <c r="B52" s="46"/>
      <c r="C52" s="46"/>
      <c r="D52" s="46"/>
      <c r="E52" s="46"/>
      <c r="F52" s="46"/>
      <c r="G52" s="53"/>
      <c r="H52" s="53"/>
      <c r="I52" s="46"/>
      <c r="J52" s="48"/>
    </row>
    <row r="53" spans="2:10" ht="12">
      <c r="B53" s="46"/>
      <c r="C53" s="46"/>
      <c r="D53" s="46"/>
      <c r="E53" s="46"/>
      <c r="F53" s="46"/>
      <c r="G53" s="47"/>
      <c r="H53" s="47"/>
      <c r="I53" s="46"/>
      <c r="J53" s="48"/>
    </row>
    <row r="54" spans="2:10" ht="12">
      <c r="B54" s="46"/>
      <c r="C54" s="46"/>
      <c r="D54" s="46"/>
      <c r="E54" s="46"/>
      <c r="F54" s="46"/>
      <c r="G54" s="47"/>
      <c r="H54" s="47"/>
      <c r="I54" s="46"/>
      <c r="J54" s="48"/>
    </row>
    <row r="55" spans="2:10" ht="12">
      <c r="B55" s="46"/>
      <c r="C55" s="46"/>
      <c r="D55" s="46"/>
      <c r="E55" s="46"/>
      <c r="F55" s="46"/>
      <c r="G55" s="53"/>
      <c r="H55" s="53"/>
      <c r="I55" s="46"/>
      <c r="J55" s="48"/>
    </row>
    <row r="56" spans="2:10" ht="12">
      <c r="B56" s="46"/>
      <c r="C56" s="46"/>
      <c r="D56" s="46"/>
      <c r="E56" s="46"/>
      <c r="F56" s="46"/>
      <c r="G56" s="47"/>
      <c r="H56" s="47"/>
      <c r="I56" s="46"/>
      <c r="J56" s="48"/>
    </row>
    <row r="57" spans="2:10" ht="12">
      <c r="B57" s="46"/>
      <c r="C57" s="46"/>
      <c r="D57" s="46"/>
      <c r="E57" s="46"/>
      <c r="F57" s="46"/>
      <c r="G57" s="47"/>
      <c r="H57" s="47"/>
      <c r="I57" s="46"/>
      <c r="J57" s="48"/>
    </row>
    <row r="58" spans="2:10" ht="12">
      <c r="B58" s="46"/>
      <c r="C58" s="46"/>
      <c r="D58" s="46"/>
      <c r="E58" s="46"/>
      <c r="F58" s="46"/>
      <c r="G58" s="53"/>
      <c r="H58" s="53"/>
      <c r="I58" s="46"/>
      <c r="J58" s="48"/>
    </row>
    <row r="59" spans="2:10" ht="12">
      <c r="B59" s="46"/>
      <c r="C59" s="46"/>
      <c r="D59" s="46"/>
      <c r="E59" s="46"/>
      <c r="F59" s="46"/>
      <c r="G59" s="47"/>
      <c r="H59" s="47"/>
      <c r="I59" s="46"/>
      <c r="J59" s="48"/>
    </row>
    <row r="60" spans="2:10" ht="12">
      <c r="B60" s="46"/>
      <c r="C60" s="46"/>
      <c r="D60" s="46"/>
      <c r="E60" s="46"/>
      <c r="F60" s="46"/>
      <c r="G60" s="53"/>
      <c r="H60" s="53"/>
      <c r="I60" s="46"/>
      <c r="J60" s="48"/>
    </row>
    <row r="61" spans="2:10" ht="12">
      <c r="B61" s="46"/>
      <c r="C61" s="46"/>
      <c r="D61" s="46"/>
      <c r="E61" s="46"/>
      <c r="F61" s="46"/>
      <c r="G61" s="47"/>
      <c r="H61" s="47"/>
      <c r="I61" s="46"/>
      <c r="J61" s="48"/>
    </row>
    <row r="62" spans="2:10" ht="12">
      <c r="B62" s="46"/>
      <c r="C62" s="46"/>
      <c r="D62" s="46"/>
      <c r="E62" s="46"/>
      <c r="F62" s="46"/>
      <c r="G62" s="47"/>
      <c r="H62" s="47"/>
      <c r="I62" s="46"/>
      <c r="J62" s="48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B1">
      <selection activeCell="B1" sqref="B1"/>
    </sheetView>
  </sheetViews>
  <sheetFormatPr defaultColWidth="9.140625" defaultRowHeight="12.75"/>
  <cols>
    <col min="1" max="1" width="0" style="357" hidden="1" customWidth="1"/>
    <col min="2" max="2" width="6.421875" style="357" customWidth="1"/>
    <col min="3" max="3" width="50.00390625" style="357" customWidth="1"/>
    <col min="4" max="4" width="15.421875" style="357" customWidth="1"/>
    <col min="5" max="5" width="10.140625" style="357" customWidth="1"/>
    <col min="6" max="6" width="9.28125" style="357" customWidth="1"/>
    <col min="7" max="7" width="10.00390625" style="357" customWidth="1"/>
    <col min="8" max="8" width="12.28125" style="357" customWidth="1"/>
    <col min="9" max="9" width="8.28125" style="358" customWidth="1"/>
    <col min="10" max="10" width="4.00390625" style="359" customWidth="1"/>
    <col min="11" max="16384" width="9.140625" style="359" customWidth="1"/>
  </cols>
  <sheetData>
    <row r="1" spans="1:9" s="360" customFormat="1" ht="51" customHeight="1">
      <c r="A1" s="357"/>
      <c r="B1" s="3403" t="s">
        <v>116</v>
      </c>
      <c r="C1" s="3403"/>
      <c r="D1" s="3403"/>
      <c r="E1" s="3403"/>
      <c r="F1" s="3403"/>
      <c r="G1" s="3403"/>
      <c r="H1" s="3403"/>
      <c r="I1" s="358"/>
    </row>
    <row r="2" spans="1:12" s="360" customFormat="1" ht="25.5" customHeight="1">
      <c r="A2" s="357"/>
      <c r="B2" s="361" t="s">
        <v>1</v>
      </c>
      <c r="C2" s="362" t="s">
        <v>2</v>
      </c>
      <c r="D2" s="362" t="s">
        <v>3</v>
      </c>
      <c r="E2" s="363" t="s">
        <v>4</v>
      </c>
      <c r="F2" s="363" t="s">
        <v>5</v>
      </c>
      <c r="G2" s="363" t="s">
        <v>6</v>
      </c>
      <c r="H2" s="364" t="s">
        <v>7</v>
      </c>
      <c r="I2" s="365"/>
      <c r="J2" s="366"/>
      <c r="K2" s="366"/>
      <c r="L2" s="366"/>
    </row>
    <row r="3" spans="1:12" s="360" customFormat="1" ht="20.25" customHeight="1">
      <c r="A3" s="357"/>
      <c r="B3" s="367">
        <v>1</v>
      </c>
      <c r="C3" s="368" t="s">
        <v>8</v>
      </c>
      <c r="D3" s="369" t="s">
        <v>9</v>
      </c>
      <c r="E3" s="370">
        <v>1</v>
      </c>
      <c r="F3" s="370">
        <v>1</v>
      </c>
      <c r="G3" s="371">
        <v>5460</v>
      </c>
      <c r="H3" s="372">
        <v>5460</v>
      </c>
      <c r="I3" s="365"/>
      <c r="J3" s="366"/>
      <c r="K3" s="366"/>
      <c r="L3" s="366"/>
    </row>
    <row r="4" spans="1:12" s="360" customFormat="1" ht="23.25" customHeight="1">
      <c r="A4" s="357"/>
      <c r="B4" s="367">
        <v>2</v>
      </c>
      <c r="C4" s="368" t="s">
        <v>10</v>
      </c>
      <c r="D4" s="369" t="s">
        <v>11</v>
      </c>
      <c r="E4" s="370">
        <v>0.3</v>
      </c>
      <c r="F4" s="370">
        <v>2</v>
      </c>
      <c r="G4" s="371">
        <v>6500</v>
      </c>
      <c r="H4" s="372">
        <v>3900</v>
      </c>
      <c r="I4" s="365"/>
      <c r="J4" s="366"/>
      <c r="K4" s="366"/>
      <c r="L4" s="366"/>
    </row>
    <row r="5" spans="1:12" s="360" customFormat="1" ht="21" customHeight="1">
      <c r="A5" s="357"/>
      <c r="B5" s="367">
        <v>3</v>
      </c>
      <c r="C5" s="368" t="s">
        <v>12</v>
      </c>
      <c r="D5" s="369" t="s">
        <v>13</v>
      </c>
      <c r="E5" s="370">
        <v>45</v>
      </c>
      <c r="F5" s="370">
        <v>2</v>
      </c>
      <c r="G5" s="371">
        <v>146.72</v>
      </c>
      <c r="H5" s="372">
        <v>13204.8</v>
      </c>
      <c r="I5" s="365"/>
      <c r="J5" s="366"/>
      <c r="K5" s="366"/>
      <c r="L5" s="366"/>
    </row>
    <row r="6" spans="1:12" s="360" customFormat="1" ht="19.5" customHeight="1">
      <c r="A6" s="357"/>
      <c r="B6" s="367">
        <v>4</v>
      </c>
      <c r="C6" s="368" t="s">
        <v>14</v>
      </c>
      <c r="D6" s="369" t="s">
        <v>15</v>
      </c>
      <c r="E6" s="370">
        <v>2.9042</v>
      </c>
      <c r="F6" s="370">
        <v>2</v>
      </c>
      <c r="G6" s="371">
        <v>1500</v>
      </c>
      <c r="H6" s="372">
        <v>8712.6</v>
      </c>
      <c r="I6" s="365"/>
      <c r="J6" s="366"/>
      <c r="K6" s="366"/>
      <c r="L6" s="366"/>
    </row>
    <row r="7" spans="1:12" s="360" customFormat="1" ht="22.5" customHeight="1">
      <c r="A7" s="357"/>
      <c r="B7" s="367">
        <v>5</v>
      </c>
      <c r="C7" s="368" t="s">
        <v>16</v>
      </c>
      <c r="D7" s="369" t="s">
        <v>15</v>
      </c>
      <c r="E7" s="370">
        <v>2.9042</v>
      </c>
      <c r="F7" s="370">
        <v>2</v>
      </c>
      <c r="G7" s="371">
        <v>1440</v>
      </c>
      <c r="H7" s="372">
        <v>8364.096</v>
      </c>
      <c r="I7" s="365"/>
      <c r="J7" s="366"/>
      <c r="K7" s="366"/>
      <c r="L7" s="366"/>
    </row>
    <row r="8" spans="1:12" s="360" customFormat="1" ht="24.75" customHeight="1">
      <c r="A8" s="357"/>
      <c r="B8" s="367">
        <v>6</v>
      </c>
      <c r="C8" s="368" t="s">
        <v>17</v>
      </c>
      <c r="D8" s="369" t="s">
        <v>15</v>
      </c>
      <c r="E8" s="370">
        <v>2.9042</v>
      </c>
      <c r="F8" s="370">
        <v>2</v>
      </c>
      <c r="G8" s="371">
        <v>1320</v>
      </c>
      <c r="H8" s="372">
        <v>7667.088</v>
      </c>
      <c r="I8" s="365"/>
      <c r="J8" s="366"/>
      <c r="K8" s="366"/>
      <c r="L8" s="366"/>
    </row>
    <row r="9" spans="1:12" s="360" customFormat="1" ht="17.25" customHeight="1">
      <c r="A9" s="357"/>
      <c r="B9" s="367">
        <v>7</v>
      </c>
      <c r="C9" s="368" t="s">
        <v>18</v>
      </c>
      <c r="D9" s="369" t="s">
        <v>19</v>
      </c>
      <c r="E9" s="370">
        <v>0.8</v>
      </c>
      <c r="F9" s="370">
        <v>2</v>
      </c>
      <c r="G9" s="371">
        <v>559.29</v>
      </c>
      <c r="H9" s="372">
        <v>894.864</v>
      </c>
      <c r="I9" s="365"/>
      <c r="J9" s="366"/>
      <c r="K9" s="366"/>
      <c r="L9" s="366"/>
    </row>
    <row r="10" spans="1:12" s="360" customFormat="1" ht="41.25" customHeight="1">
      <c r="A10" s="357"/>
      <c r="B10" s="367">
        <v>8</v>
      </c>
      <c r="C10" s="368" t="s">
        <v>20</v>
      </c>
      <c r="D10" s="369" t="s">
        <v>15</v>
      </c>
      <c r="E10" s="370">
        <v>2.9042</v>
      </c>
      <c r="F10" s="370">
        <v>2</v>
      </c>
      <c r="G10" s="371">
        <v>3003.38</v>
      </c>
      <c r="H10" s="372">
        <v>17444.832392</v>
      </c>
      <c r="I10" s="365"/>
      <c r="J10" s="366"/>
      <c r="K10" s="366"/>
      <c r="L10" s="366"/>
    </row>
    <row r="11" spans="1:12" s="360" customFormat="1" ht="54" customHeight="1">
      <c r="A11" s="357"/>
      <c r="B11" s="367">
        <v>9</v>
      </c>
      <c r="C11" s="368" t="s">
        <v>117</v>
      </c>
      <c r="D11" s="369" t="s">
        <v>15</v>
      </c>
      <c r="E11" s="370">
        <v>2.9042</v>
      </c>
      <c r="F11" s="370">
        <v>2</v>
      </c>
      <c r="G11" s="373">
        <v>1710</v>
      </c>
      <c r="H11" s="372">
        <v>9932.364</v>
      </c>
      <c r="I11" s="365"/>
      <c r="J11" s="366"/>
      <c r="K11" s="366"/>
      <c r="L11" s="366"/>
    </row>
    <row r="12" spans="1:12" s="360" customFormat="1" ht="24" customHeight="1">
      <c r="A12" s="357"/>
      <c r="B12" s="367">
        <v>10</v>
      </c>
      <c r="C12" s="368" t="s">
        <v>22</v>
      </c>
      <c r="D12" s="369" t="s">
        <v>23</v>
      </c>
      <c r="E12" s="370">
        <v>1</v>
      </c>
      <c r="F12" s="370">
        <v>2</v>
      </c>
      <c r="G12" s="371">
        <v>5060.23</v>
      </c>
      <c r="H12" s="372">
        <v>10120.46</v>
      </c>
      <c r="I12" s="365"/>
      <c r="J12" s="366"/>
      <c r="K12" s="366"/>
      <c r="L12" s="366"/>
    </row>
    <row r="13" spans="1:12" s="360" customFormat="1" ht="27.75" customHeight="1">
      <c r="A13" s="357"/>
      <c r="B13" s="367">
        <v>11</v>
      </c>
      <c r="C13" s="368" t="s">
        <v>24</v>
      </c>
      <c r="D13" s="369" t="s">
        <v>15</v>
      </c>
      <c r="E13" s="370">
        <v>2.9042</v>
      </c>
      <c r="F13" s="370">
        <v>2</v>
      </c>
      <c r="G13" s="371">
        <v>19.7</v>
      </c>
      <c r="H13" s="372">
        <v>114.42548</v>
      </c>
      <c r="I13" s="365"/>
      <c r="J13" s="366"/>
      <c r="K13" s="366"/>
      <c r="L13" s="366"/>
    </row>
    <row r="14" spans="1:12" s="360" customFormat="1" ht="24.75" customHeight="1">
      <c r="A14" s="357"/>
      <c r="B14" s="367">
        <v>12</v>
      </c>
      <c r="C14" s="368" t="s">
        <v>25</v>
      </c>
      <c r="D14" s="369" t="s">
        <v>15</v>
      </c>
      <c r="E14" s="370">
        <v>2.9042</v>
      </c>
      <c r="F14" s="370">
        <v>1</v>
      </c>
      <c r="G14" s="374">
        <v>9936</v>
      </c>
      <c r="H14" s="372">
        <v>28856.1312</v>
      </c>
      <c r="I14" s="365"/>
      <c r="J14" s="366"/>
      <c r="K14" s="366"/>
      <c r="L14" s="366"/>
    </row>
    <row r="15" spans="1:12" s="360" customFormat="1" ht="24.75" customHeight="1">
      <c r="A15" s="357"/>
      <c r="B15" s="367">
        <v>13</v>
      </c>
      <c r="C15" s="368" t="s">
        <v>26</v>
      </c>
      <c r="D15" s="369" t="s">
        <v>9</v>
      </c>
      <c r="E15" s="370">
        <v>1</v>
      </c>
      <c r="F15" s="370">
        <v>2</v>
      </c>
      <c r="G15" s="374">
        <v>3036.14</v>
      </c>
      <c r="H15" s="372">
        <v>6072.28</v>
      </c>
      <c r="I15" s="365"/>
      <c r="J15" s="366"/>
      <c r="K15" s="366"/>
      <c r="L15" s="366"/>
    </row>
    <row r="16" spans="1:12" s="360" customFormat="1" ht="90" customHeight="1">
      <c r="A16" s="357"/>
      <c r="B16" s="367">
        <v>14</v>
      </c>
      <c r="C16" s="368" t="s">
        <v>27</v>
      </c>
      <c r="D16" s="369" t="s">
        <v>28</v>
      </c>
      <c r="E16" s="370">
        <v>4</v>
      </c>
      <c r="F16" s="370">
        <v>12</v>
      </c>
      <c r="G16" s="373">
        <v>266.33</v>
      </c>
      <c r="H16" s="372">
        <v>12783.84</v>
      </c>
      <c r="I16" s="365"/>
      <c r="J16" s="366"/>
      <c r="K16" s="366"/>
      <c r="L16" s="366"/>
    </row>
    <row r="17" spans="1:12" s="360" customFormat="1" ht="36" customHeight="1">
      <c r="A17" s="357"/>
      <c r="B17" s="367">
        <v>15</v>
      </c>
      <c r="C17" s="368" t="s">
        <v>29</v>
      </c>
      <c r="D17" s="369" t="s">
        <v>30</v>
      </c>
      <c r="E17" s="370">
        <v>2.9042</v>
      </c>
      <c r="F17" s="370">
        <v>1</v>
      </c>
      <c r="G17" s="371">
        <v>14039</v>
      </c>
      <c r="H17" s="372">
        <v>40772.063799999996</v>
      </c>
      <c r="I17" s="365"/>
      <c r="J17" s="366"/>
      <c r="K17" s="366"/>
      <c r="L17" s="366"/>
    </row>
    <row r="18" spans="1:12" s="360" customFormat="1" ht="33.75" customHeight="1">
      <c r="A18" s="357"/>
      <c r="B18" s="367">
        <v>16</v>
      </c>
      <c r="C18" s="368" t="s">
        <v>32</v>
      </c>
      <c r="D18" s="369" t="s">
        <v>33</v>
      </c>
      <c r="E18" s="370">
        <v>400</v>
      </c>
      <c r="F18" s="370" t="s">
        <v>34</v>
      </c>
      <c r="G18" s="371">
        <v>22.39</v>
      </c>
      <c r="H18" s="372">
        <v>8956</v>
      </c>
      <c r="I18" s="365"/>
      <c r="J18" s="366"/>
      <c r="K18" s="366"/>
      <c r="L18" s="366"/>
    </row>
    <row r="19" spans="1:12" s="360" customFormat="1" ht="36" customHeight="1">
      <c r="A19" s="357"/>
      <c r="B19" s="367">
        <v>17</v>
      </c>
      <c r="C19" s="368" t="s">
        <v>35</v>
      </c>
      <c r="D19" s="369" t="s">
        <v>36</v>
      </c>
      <c r="E19" s="370">
        <v>1</v>
      </c>
      <c r="F19" s="370" t="s">
        <v>34</v>
      </c>
      <c r="G19" s="371">
        <v>408.6</v>
      </c>
      <c r="H19" s="372">
        <v>408.6</v>
      </c>
      <c r="I19" s="365"/>
      <c r="J19" s="366"/>
      <c r="K19" s="366"/>
      <c r="L19" s="366"/>
    </row>
    <row r="20" spans="1:12" s="360" customFormat="1" ht="22.5" customHeight="1">
      <c r="A20" s="357"/>
      <c r="B20" s="367">
        <v>18</v>
      </c>
      <c r="C20" s="368" t="s">
        <v>37</v>
      </c>
      <c r="D20" s="369" t="s">
        <v>38</v>
      </c>
      <c r="E20" s="370">
        <v>250</v>
      </c>
      <c r="F20" s="370" t="s">
        <v>34</v>
      </c>
      <c r="G20" s="371">
        <v>20.13</v>
      </c>
      <c r="H20" s="372">
        <v>5032.5</v>
      </c>
      <c r="I20" s="365"/>
      <c r="J20" s="366"/>
      <c r="K20" s="366"/>
      <c r="L20" s="366"/>
    </row>
    <row r="21" spans="2:12" ht="28.5" customHeight="1">
      <c r="B21" s="367">
        <v>19</v>
      </c>
      <c r="C21" s="368" t="s">
        <v>39</v>
      </c>
      <c r="D21" s="369" t="s">
        <v>33</v>
      </c>
      <c r="E21" s="370">
        <v>300</v>
      </c>
      <c r="F21" s="370" t="s">
        <v>34</v>
      </c>
      <c r="G21" s="371">
        <v>41.8</v>
      </c>
      <c r="H21" s="372">
        <v>12540</v>
      </c>
      <c r="I21" s="365"/>
      <c r="J21" s="375"/>
      <c r="K21" s="375"/>
      <c r="L21" s="375"/>
    </row>
    <row r="22" spans="2:12" ht="25.5" customHeight="1">
      <c r="B22" s="367">
        <v>20</v>
      </c>
      <c r="C22" s="368" t="s">
        <v>40</v>
      </c>
      <c r="D22" s="369" t="s">
        <v>38</v>
      </c>
      <c r="E22" s="370">
        <v>80</v>
      </c>
      <c r="F22" s="370" t="s">
        <v>34</v>
      </c>
      <c r="G22" s="371">
        <v>170.7</v>
      </c>
      <c r="H22" s="372">
        <v>13656</v>
      </c>
      <c r="I22" s="365"/>
      <c r="J22" s="375"/>
      <c r="K22" s="375"/>
      <c r="L22" s="375"/>
    </row>
    <row r="23" spans="2:12" ht="27.75" customHeight="1">
      <c r="B23" s="367">
        <v>21</v>
      </c>
      <c r="C23" s="368" t="s">
        <v>41</v>
      </c>
      <c r="D23" s="369" t="s">
        <v>38</v>
      </c>
      <c r="E23" s="370">
        <v>80</v>
      </c>
      <c r="F23" s="370" t="s">
        <v>34</v>
      </c>
      <c r="G23" s="371">
        <v>183.3</v>
      </c>
      <c r="H23" s="372">
        <v>14664</v>
      </c>
      <c r="I23" s="365"/>
      <c r="J23" s="375"/>
      <c r="K23" s="375"/>
      <c r="L23" s="375"/>
    </row>
    <row r="24" spans="2:12" ht="32.25" customHeight="1">
      <c r="B24" s="367">
        <v>22</v>
      </c>
      <c r="C24" s="368" t="s">
        <v>42</v>
      </c>
      <c r="D24" s="369" t="s">
        <v>38</v>
      </c>
      <c r="E24" s="370">
        <v>120</v>
      </c>
      <c r="F24" s="370" t="s">
        <v>34</v>
      </c>
      <c r="G24" s="371">
        <v>36.39</v>
      </c>
      <c r="H24" s="372">
        <v>4366.8</v>
      </c>
      <c r="I24" s="365"/>
      <c r="J24" s="375"/>
      <c r="K24" s="375"/>
      <c r="L24" s="375"/>
    </row>
    <row r="25" spans="2:12" ht="28.5" customHeight="1">
      <c r="B25" s="367">
        <v>23</v>
      </c>
      <c r="C25" s="368" t="s">
        <v>43</v>
      </c>
      <c r="D25" s="369" t="s">
        <v>38</v>
      </c>
      <c r="E25" s="370">
        <v>100</v>
      </c>
      <c r="F25" s="370" t="s">
        <v>34</v>
      </c>
      <c r="G25" s="371">
        <v>137</v>
      </c>
      <c r="H25" s="372">
        <v>13700</v>
      </c>
      <c r="I25" s="365"/>
      <c r="J25" s="375"/>
      <c r="K25" s="375"/>
      <c r="L25" s="375"/>
    </row>
    <row r="26" spans="2:12" ht="21.75" customHeight="1">
      <c r="B26" s="367">
        <v>24</v>
      </c>
      <c r="C26" s="368" t="s">
        <v>44</v>
      </c>
      <c r="D26" s="369" t="s">
        <v>45</v>
      </c>
      <c r="E26" s="370">
        <v>0.2</v>
      </c>
      <c r="F26" s="370">
        <v>2</v>
      </c>
      <c r="G26" s="371">
        <v>1514.7</v>
      </c>
      <c r="H26" s="372">
        <v>605.88</v>
      </c>
      <c r="I26" s="365"/>
      <c r="J26" s="375"/>
      <c r="K26" s="375"/>
      <c r="L26" s="375"/>
    </row>
    <row r="27" spans="2:12" ht="21.75" customHeight="1">
      <c r="B27" s="367">
        <v>25</v>
      </c>
      <c r="C27" s="368" t="s">
        <v>50</v>
      </c>
      <c r="D27" s="369" t="s">
        <v>15</v>
      </c>
      <c r="E27" s="370">
        <v>2.9042</v>
      </c>
      <c r="F27" s="370">
        <v>12</v>
      </c>
      <c r="G27" s="371">
        <v>3290</v>
      </c>
      <c r="H27" s="372">
        <v>114657.816</v>
      </c>
      <c r="I27" s="365"/>
      <c r="J27" s="375"/>
      <c r="K27" s="375"/>
      <c r="L27" s="375"/>
    </row>
    <row r="28" spans="2:12" ht="21.75" customHeight="1">
      <c r="B28" s="367">
        <v>26</v>
      </c>
      <c r="C28" s="368" t="s">
        <v>46</v>
      </c>
      <c r="D28" s="369"/>
      <c r="E28" s="370"/>
      <c r="F28" s="370" t="s">
        <v>47</v>
      </c>
      <c r="G28" s="371"/>
      <c r="H28" s="372">
        <v>44608.511999999995</v>
      </c>
      <c r="I28" s="365"/>
      <c r="J28" s="375"/>
      <c r="K28" s="375"/>
      <c r="L28" s="375"/>
    </row>
    <row r="29" spans="2:12" ht="21.75" customHeight="1">
      <c r="B29" s="367">
        <v>27</v>
      </c>
      <c r="C29" s="368" t="s">
        <v>48</v>
      </c>
      <c r="D29" s="369" t="s">
        <v>38</v>
      </c>
      <c r="E29" s="370"/>
      <c r="F29" s="370"/>
      <c r="G29" s="371"/>
      <c r="H29" s="372">
        <v>7318.584</v>
      </c>
      <c r="I29" s="365"/>
      <c r="J29" s="375"/>
      <c r="K29" s="375"/>
      <c r="L29" s="375"/>
    </row>
    <row r="30" spans="2:12" ht="21.75" customHeight="1">
      <c r="B30" s="367">
        <v>28</v>
      </c>
      <c r="C30" s="368" t="s">
        <v>51</v>
      </c>
      <c r="D30" s="369"/>
      <c r="E30" s="370"/>
      <c r="F30" s="370"/>
      <c r="G30" s="371"/>
      <c r="H30" s="372">
        <v>56000</v>
      </c>
      <c r="I30" s="365"/>
      <c r="J30" s="375"/>
      <c r="K30" s="375"/>
      <c r="L30" s="375"/>
    </row>
    <row r="31" spans="2:12" ht="21.75" customHeight="1">
      <c r="B31" s="367">
        <v>29</v>
      </c>
      <c r="C31" s="368" t="s">
        <v>64</v>
      </c>
      <c r="D31" s="369"/>
      <c r="E31" s="376"/>
      <c r="F31" s="376"/>
      <c r="G31" s="376"/>
      <c r="H31" s="372">
        <v>32000</v>
      </c>
      <c r="I31" s="365"/>
      <c r="J31" s="375"/>
      <c r="K31" s="375"/>
      <c r="L31" s="375"/>
    </row>
    <row r="32" spans="2:12" ht="21.75" customHeight="1">
      <c r="B32" s="367">
        <v>30</v>
      </c>
      <c r="C32" s="368" t="s">
        <v>61</v>
      </c>
      <c r="D32" s="369" t="s">
        <v>62</v>
      </c>
      <c r="E32" s="370">
        <v>0.8</v>
      </c>
      <c r="F32" s="370">
        <v>1</v>
      </c>
      <c r="G32" s="371">
        <v>5859.22</v>
      </c>
      <c r="H32" s="372">
        <v>4687.376</v>
      </c>
      <c r="I32" s="365"/>
      <c r="J32" s="375"/>
      <c r="K32" s="375"/>
      <c r="L32" s="375"/>
    </row>
    <row r="33" spans="2:12" ht="24" customHeight="1">
      <c r="B33" s="367">
        <v>31</v>
      </c>
      <c r="C33" s="368" t="s">
        <v>60</v>
      </c>
      <c r="D33" s="369" t="s">
        <v>38</v>
      </c>
      <c r="E33" s="370">
        <v>15</v>
      </c>
      <c r="F33" s="370">
        <v>2</v>
      </c>
      <c r="G33" s="371">
        <v>39</v>
      </c>
      <c r="H33" s="372">
        <v>1170</v>
      </c>
      <c r="I33" s="365"/>
      <c r="J33" s="375"/>
      <c r="K33" s="375"/>
      <c r="L33" s="375"/>
    </row>
    <row r="34" spans="2:12" ht="24" customHeight="1">
      <c r="B34" s="367">
        <v>32</v>
      </c>
      <c r="C34" s="368" t="s">
        <v>118</v>
      </c>
      <c r="D34" s="369" t="s">
        <v>66</v>
      </c>
      <c r="E34" s="376">
        <v>10</v>
      </c>
      <c r="F34" s="376">
        <v>1</v>
      </c>
      <c r="G34" s="376">
        <v>1191.43</v>
      </c>
      <c r="H34" s="372">
        <v>11914.3</v>
      </c>
      <c r="I34" s="365"/>
      <c r="J34" s="375"/>
      <c r="K34" s="375"/>
      <c r="L34" s="375"/>
    </row>
    <row r="35" spans="2:12" ht="16.5" customHeight="1">
      <c r="B35" s="367">
        <v>33</v>
      </c>
      <c r="C35" s="368" t="s">
        <v>107</v>
      </c>
      <c r="D35" s="369" t="s">
        <v>66</v>
      </c>
      <c r="E35" s="376">
        <v>26</v>
      </c>
      <c r="F35" s="376">
        <v>1</v>
      </c>
      <c r="G35" s="376">
        <v>1443.34</v>
      </c>
      <c r="H35" s="377">
        <v>37526.84</v>
      </c>
      <c r="I35" s="378"/>
      <c r="J35" s="375"/>
      <c r="K35" s="375"/>
      <c r="L35" s="375"/>
    </row>
    <row r="36" spans="2:8" ht="15" customHeight="1">
      <c r="B36" s="367">
        <v>34</v>
      </c>
      <c r="C36" s="368" t="s">
        <v>119</v>
      </c>
      <c r="D36" s="369" t="s">
        <v>75</v>
      </c>
      <c r="E36" s="376">
        <v>12</v>
      </c>
      <c r="F36" s="376">
        <v>1</v>
      </c>
      <c r="G36" s="376">
        <v>531</v>
      </c>
      <c r="H36" s="377">
        <v>6372</v>
      </c>
    </row>
    <row r="37" spans="2:8" ht="14.25" customHeight="1">
      <c r="B37" s="367">
        <v>35</v>
      </c>
      <c r="C37" s="368" t="s">
        <v>120</v>
      </c>
      <c r="D37" s="369" t="s">
        <v>75</v>
      </c>
      <c r="E37" s="376">
        <v>1</v>
      </c>
      <c r="F37" s="376">
        <v>1</v>
      </c>
      <c r="G37" s="376">
        <v>4152</v>
      </c>
      <c r="H37" s="377">
        <v>4152</v>
      </c>
    </row>
    <row r="38" spans="2:8" ht="15" customHeight="1">
      <c r="B38" s="367">
        <v>36</v>
      </c>
      <c r="C38" s="368" t="s">
        <v>121</v>
      </c>
      <c r="D38" s="369" t="s">
        <v>38</v>
      </c>
      <c r="E38" s="376">
        <v>4</v>
      </c>
      <c r="F38" s="376">
        <v>1</v>
      </c>
      <c r="G38" s="376">
        <v>300</v>
      </c>
      <c r="H38" s="377">
        <v>1200</v>
      </c>
    </row>
    <row r="39" spans="2:8" ht="14.25" customHeight="1">
      <c r="B39" s="367">
        <v>37</v>
      </c>
      <c r="C39" s="368" t="s">
        <v>122</v>
      </c>
      <c r="D39" s="369" t="s">
        <v>66</v>
      </c>
      <c r="E39" s="376">
        <v>12</v>
      </c>
      <c r="F39" s="376">
        <v>1</v>
      </c>
      <c r="G39" s="376">
        <v>1585.23</v>
      </c>
      <c r="H39" s="377">
        <v>19022.76</v>
      </c>
    </row>
    <row r="40" spans="2:8" ht="14.25" customHeight="1">
      <c r="B40" s="367">
        <v>38</v>
      </c>
      <c r="C40" s="368" t="s">
        <v>120</v>
      </c>
      <c r="D40" s="369" t="s">
        <v>75</v>
      </c>
      <c r="E40" s="376">
        <v>1</v>
      </c>
      <c r="F40" s="376">
        <v>1</v>
      </c>
      <c r="G40" s="376">
        <v>4152</v>
      </c>
      <c r="H40" s="377">
        <v>4152</v>
      </c>
    </row>
    <row r="41" spans="2:8" ht="12">
      <c r="B41" s="379" t="s">
        <v>123</v>
      </c>
      <c r="C41" s="380"/>
      <c r="D41" s="381"/>
      <c r="E41" s="381"/>
      <c r="F41" s="381"/>
      <c r="G41" s="382"/>
      <c r="H41" s="383">
        <v>593011.8128719999</v>
      </c>
    </row>
    <row r="43" ht="12">
      <c r="H43" s="384"/>
    </row>
    <row r="44" spans="4:7" ht="12">
      <c r="D44" s="357" t="s">
        <v>54</v>
      </c>
      <c r="E44" s="385" t="s">
        <v>54</v>
      </c>
      <c r="F44" s="385"/>
      <c r="G44" s="385"/>
    </row>
    <row r="45" spans="4:7" ht="12">
      <c r="D45" s="357" t="s">
        <v>54</v>
      </c>
      <c r="E45" s="385" t="s">
        <v>54</v>
      </c>
      <c r="F45" s="385"/>
      <c r="G45" s="385"/>
    </row>
    <row r="46" ht="12">
      <c r="E46" s="386" t="s">
        <v>54</v>
      </c>
    </row>
    <row r="47" spans="6:7" ht="12">
      <c r="F47" s="385"/>
      <c r="G47" s="385"/>
    </row>
    <row r="48" spans="5:7" ht="12">
      <c r="E48" s="357" t="s">
        <v>54</v>
      </c>
      <c r="F48" s="385"/>
      <c r="G48" s="385"/>
    </row>
    <row r="50" spans="6:7" ht="12">
      <c r="F50" s="385"/>
      <c r="G50" s="385"/>
    </row>
    <row r="51" ht="12">
      <c r="D51" s="357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B1">
      <selection activeCell="A1" sqref="A1"/>
    </sheetView>
  </sheetViews>
  <sheetFormatPr defaultColWidth="9.140625" defaultRowHeight="12.75"/>
  <cols>
    <col min="1" max="1" width="0" style="3236" hidden="1" customWidth="1"/>
    <col min="2" max="2" width="5.7109375" style="3236" customWidth="1"/>
    <col min="3" max="3" width="39.7109375" style="3236" customWidth="1"/>
    <col min="4" max="4" width="18.8515625" style="3236" customWidth="1"/>
    <col min="5" max="5" width="9.421875" style="3236" customWidth="1"/>
    <col min="6" max="6" width="10.00390625" style="3236" customWidth="1"/>
    <col min="7" max="7" width="10.7109375" style="3236" customWidth="1"/>
    <col min="8" max="8" width="11.8515625" style="3236" customWidth="1"/>
    <col min="9" max="16384" width="8.28125" style="0" customWidth="1"/>
  </cols>
  <sheetData>
    <row r="1" spans="1:8" s="3238" customFormat="1" ht="53.25" customHeight="1">
      <c r="A1" s="3236"/>
      <c r="B1" s="3485" t="s">
        <v>385</v>
      </c>
      <c r="C1" s="3485"/>
      <c r="D1" s="3485"/>
      <c r="E1" s="3485"/>
      <c r="F1" s="3485"/>
      <c r="G1" s="3485"/>
      <c r="H1" s="3485"/>
    </row>
    <row r="2" spans="1:8" s="3238" customFormat="1" ht="12.75">
      <c r="A2" s="3236"/>
      <c r="B2" s="3236"/>
      <c r="C2" s="3236"/>
      <c r="D2" s="3236"/>
      <c r="E2" s="3236"/>
      <c r="F2" s="3236"/>
      <c r="G2" s="3236"/>
      <c r="H2" s="3236"/>
    </row>
    <row r="3" spans="1:8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44" t="s">
        <v>7</v>
      </c>
    </row>
    <row r="4" spans="1:8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86">
        <f aca="true" t="shared" si="0" ref="H4:H11">E4*F4*G4</f>
        <v>5460</v>
      </c>
    </row>
    <row r="5" spans="1:8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0.05</v>
      </c>
      <c r="F5" s="3247">
        <v>2</v>
      </c>
      <c r="G5" s="3248">
        <v>6500</v>
      </c>
      <c r="H5" s="3386">
        <f t="shared" si="0"/>
        <v>650</v>
      </c>
    </row>
    <row r="6" spans="1:8" s="3238" customFormat="1" ht="24" customHeight="1">
      <c r="A6" s="3236"/>
      <c r="B6" s="3245">
        <v>3</v>
      </c>
      <c r="C6" s="3246" t="s">
        <v>14</v>
      </c>
      <c r="D6" s="3246" t="s">
        <v>15</v>
      </c>
      <c r="E6" s="3247">
        <v>0.41450000000000004</v>
      </c>
      <c r="F6" s="3247">
        <v>1</v>
      </c>
      <c r="G6" s="3248">
        <v>1500</v>
      </c>
      <c r="H6" s="3386">
        <f t="shared" si="0"/>
        <v>621.75</v>
      </c>
    </row>
    <row r="7" spans="1:8" s="3238" customFormat="1" ht="25.5" customHeight="1">
      <c r="A7" s="3236"/>
      <c r="B7" s="3245">
        <v>4</v>
      </c>
      <c r="C7" s="3246" t="s">
        <v>17</v>
      </c>
      <c r="D7" s="3246" t="s">
        <v>15</v>
      </c>
      <c r="E7" s="3247">
        <v>0.41450000000000004</v>
      </c>
      <c r="F7" s="3247">
        <v>3</v>
      </c>
      <c r="G7" s="3248">
        <v>1320</v>
      </c>
      <c r="H7" s="3386">
        <f t="shared" si="0"/>
        <v>1641.42</v>
      </c>
    </row>
    <row r="8" spans="1:8" s="3238" customFormat="1" ht="50.25" customHeight="1">
      <c r="A8" s="3236"/>
      <c r="B8" s="3245">
        <v>5</v>
      </c>
      <c r="C8" s="3246" t="s">
        <v>20</v>
      </c>
      <c r="D8" s="3246" t="s">
        <v>15</v>
      </c>
      <c r="E8" s="3247">
        <v>0.41450000000000004</v>
      </c>
      <c r="F8" s="3247">
        <v>1</v>
      </c>
      <c r="G8" s="3248">
        <v>1099</v>
      </c>
      <c r="H8" s="3386">
        <f t="shared" si="0"/>
        <v>455.5355</v>
      </c>
    </row>
    <row r="9" spans="1:8" s="3238" customFormat="1" ht="39.75" customHeight="1">
      <c r="A9" s="3236"/>
      <c r="B9" s="3245">
        <v>6</v>
      </c>
      <c r="C9" s="3246" t="s">
        <v>105</v>
      </c>
      <c r="D9" s="3246" t="s">
        <v>15</v>
      </c>
      <c r="E9" s="3247">
        <v>0.41450000000000004</v>
      </c>
      <c r="F9" s="3247">
        <v>2</v>
      </c>
      <c r="G9" s="3252">
        <v>1710</v>
      </c>
      <c r="H9" s="3386">
        <f t="shared" si="0"/>
        <v>1417.5900000000001</v>
      </c>
    </row>
    <row r="10" spans="1:8" s="3238" customFormat="1" ht="39.75" customHeight="1">
      <c r="A10" s="3236"/>
      <c r="B10" s="3245">
        <v>9</v>
      </c>
      <c r="C10" s="3246" t="s">
        <v>25</v>
      </c>
      <c r="D10" s="3246" t="s">
        <v>15</v>
      </c>
      <c r="E10" s="3247">
        <v>0.41450000000000004</v>
      </c>
      <c r="F10" s="3247">
        <v>1</v>
      </c>
      <c r="G10" s="3253">
        <v>9936</v>
      </c>
      <c r="H10" s="3386">
        <f t="shared" si="0"/>
        <v>4118.472000000001</v>
      </c>
    </row>
    <row r="11" spans="1:8" s="3238" customFormat="1" ht="46.5" customHeight="1">
      <c r="A11" s="3236"/>
      <c r="B11" s="3245">
        <v>10</v>
      </c>
      <c r="C11" s="3246" t="s">
        <v>144</v>
      </c>
      <c r="D11" s="3246" t="s">
        <v>30</v>
      </c>
      <c r="E11" s="3247">
        <v>0.41450000000000004</v>
      </c>
      <c r="F11" s="3247">
        <v>1</v>
      </c>
      <c r="G11" s="3248">
        <v>14039</v>
      </c>
      <c r="H11" s="3386">
        <f t="shared" si="0"/>
        <v>5819.1655</v>
      </c>
    </row>
    <row r="12" spans="1:9" s="3238" customFormat="1" ht="39.75" customHeight="1">
      <c r="A12" s="3236"/>
      <c r="B12" s="3245">
        <v>11</v>
      </c>
      <c r="C12" s="3246" t="s">
        <v>32</v>
      </c>
      <c r="D12" s="3246" t="s">
        <v>33</v>
      </c>
      <c r="E12" s="3247">
        <v>200</v>
      </c>
      <c r="F12" s="3247" t="s">
        <v>34</v>
      </c>
      <c r="G12" s="3248">
        <v>22.39</v>
      </c>
      <c r="H12" s="3386">
        <f aca="true" t="shared" si="1" ref="H12:H18">E12*G12</f>
        <v>4478</v>
      </c>
      <c r="I12" s="3347"/>
    </row>
    <row r="13" spans="1:8" s="3238" customFormat="1" ht="38.25" customHeight="1">
      <c r="A13" s="3236"/>
      <c r="B13" s="3245">
        <v>12</v>
      </c>
      <c r="C13" s="3246" t="s">
        <v>35</v>
      </c>
      <c r="D13" s="3246" t="s">
        <v>36</v>
      </c>
      <c r="E13" s="3247">
        <v>0.2</v>
      </c>
      <c r="F13" s="3247" t="s">
        <v>34</v>
      </c>
      <c r="G13" s="3248">
        <v>408.6</v>
      </c>
      <c r="H13" s="3386">
        <f t="shared" si="1"/>
        <v>81.72000000000001</v>
      </c>
    </row>
    <row r="14" spans="1:8" s="3238" customFormat="1" ht="24.75" customHeight="1">
      <c r="A14" s="3236"/>
      <c r="B14" s="3245">
        <v>13</v>
      </c>
      <c r="C14" s="3246" t="s">
        <v>37</v>
      </c>
      <c r="D14" s="3246" t="s">
        <v>38</v>
      </c>
      <c r="E14" s="3247">
        <v>50</v>
      </c>
      <c r="F14" s="3247" t="s">
        <v>34</v>
      </c>
      <c r="G14" s="3248">
        <v>20.13</v>
      </c>
      <c r="H14" s="3386">
        <f t="shared" si="1"/>
        <v>1006.5</v>
      </c>
    </row>
    <row r="15" spans="1:8" s="3238" customFormat="1" ht="36" customHeight="1">
      <c r="A15" s="3236"/>
      <c r="B15" s="3245">
        <v>14</v>
      </c>
      <c r="C15" s="3246" t="s">
        <v>39</v>
      </c>
      <c r="D15" s="3246" t="s">
        <v>33</v>
      </c>
      <c r="E15" s="3247">
        <v>50</v>
      </c>
      <c r="F15" s="3247" t="s">
        <v>34</v>
      </c>
      <c r="G15" s="3248">
        <v>41.8</v>
      </c>
      <c r="H15" s="3386">
        <f t="shared" si="1"/>
        <v>2090</v>
      </c>
    </row>
    <row r="16" spans="1:8" s="3238" customFormat="1" ht="33.75" customHeight="1">
      <c r="A16" s="3236"/>
      <c r="B16" s="3245">
        <v>15</v>
      </c>
      <c r="C16" s="3246" t="s">
        <v>40</v>
      </c>
      <c r="D16" s="3246" t="s">
        <v>38</v>
      </c>
      <c r="E16" s="3247">
        <v>20</v>
      </c>
      <c r="F16" s="3247" t="s">
        <v>34</v>
      </c>
      <c r="G16" s="3248">
        <v>170.7</v>
      </c>
      <c r="H16" s="3386">
        <f t="shared" si="1"/>
        <v>3414</v>
      </c>
    </row>
    <row r="17" spans="1:8" s="3238" customFormat="1" ht="33.75" customHeight="1">
      <c r="A17" s="3236"/>
      <c r="B17" s="3245">
        <v>16</v>
      </c>
      <c r="C17" s="3246" t="s">
        <v>42</v>
      </c>
      <c r="D17" s="3246" t="s">
        <v>38</v>
      </c>
      <c r="E17" s="3247">
        <v>20</v>
      </c>
      <c r="F17" s="3247" t="s">
        <v>34</v>
      </c>
      <c r="G17" s="3248">
        <v>36.39</v>
      </c>
      <c r="H17" s="3386">
        <f t="shared" si="1"/>
        <v>727.8</v>
      </c>
    </row>
    <row r="18" spans="1:8" s="3238" customFormat="1" ht="36" customHeight="1">
      <c r="A18" s="3236"/>
      <c r="B18" s="3245">
        <v>17</v>
      </c>
      <c r="C18" s="3246" t="s">
        <v>43</v>
      </c>
      <c r="D18" s="3246" t="s">
        <v>38</v>
      </c>
      <c r="E18" s="3247">
        <v>20</v>
      </c>
      <c r="F18" s="3247" t="s">
        <v>34</v>
      </c>
      <c r="G18" s="3248">
        <v>137</v>
      </c>
      <c r="H18" s="3386">
        <f t="shared" si="1"/>
        <v>2740</v>
      </c>
    </row>
    <row r="19" spans="2:8" ht="29.25" customHeight="1">
      <c r="B19" s="3245">
        <v>20</v>
      </c>
      <c r="C19" s="3246" t="s">
        <v>50</v>
      </c>
      <c r="D19" s="3246" t="s">
        <v>15</v>
      </c>
      <c r="E19" s="3247">
        <v>0.41450000000000004</v>
      </c>
      <c r="F19" s="3247">
        <v>12</v>
      </c>
      <c r="G19" s="3248">
        <v>3290</v>
      </c>
      <c r="H19" s="3386">
        <f>E19*F19*G19</f>
        <v>16364.460000000001</v>
      </c>
    </row>
    <row r="20" spans="2:8" ht="29.25" customHeight="1">
      <c r="B20" s="3245">
        <v>21</v>
      </c>
      <c r="C20" s="3255" t="s">
        <v>46</v>
      </c>
      <c r="D20" s="3255"/>
      <c r="E20" s="3376"/>
      <c r="F20" s="3376" t="s">
        <v>47</v>
      </c>
      <c r="G20" s="3364"/>
      <c r="H20" s="3387">
        <f>1.39*12*414.5</f>
        <v>6913.86</v>
      </c>
    </row>
    <row r="21" spans="2:8" ht="29.25" customHeight="1">
      <c r="B21" s="3245">
        <v>22</v>
      </c>
      <c r="C21" s="3246" t="s">
        <v>240</v>
      </c>
      <c r="D21" s="3246" t="s">
        <v>38</v>
      </c>
      <c r="E21" s="3247">
        <v>414.5</v>
      </c>
      <c r="F21" s="3247">
        <v>12</v>
      </c>
      <c r="G21" s="3248">
        <v>0.21</v>
      </c>
      <c r="H21" s="3386">
        <f aca="true" t="shared" si="2" ref="H21:H29">E21*F21*G21</f>
        <v>1044.54</v>
      </c>
    </row>
    <row r="22" spans="1:8" s="3238" customFormat="1" ht="18" customHeight="1">
      <c r="A22" s="3236"/>
      <c r="B22" s="3245">
        <v>23</v>
      </c>
      <c r="C22" s="3246" t="s">
        <v>161</v>
      </c>
      <c r="D22" s="3246" t="s">
        <v>66</v>
      </c>
      <c r="E22" s="3288">
        <v>3</v>
      </c>
      <c r="F22" s="3288">
        <v>1</v>
      </c>
      <c r="G22" s="3288">
        <v>982.88</v>
      </c>
      <c r="H22" s="3386">
        <f t="shared" si="2"/>
        <v>2948.64</v>
      </c>
    </row>
    <row r="23" spans="1:8" s="3238" customFormat="1" ht="22.5" customHeight="1">
      <c r="A23" s="3236"/>
      <c r="B23" s="3245">
        <v>24</v>
      </c>
      <c r="C23" s="3246" t="s">
        <v>160</v>
      </c>
      <c r="D23" s="3246" t="s">
        <v>75</v>
      </c>
      <c r="E23" s="3288">
        <v>4</v>
      </c>
      <c r="F23" s="3288">
        <v>1</v>
      </c>
      <c r="G23" s="3288">
        <v>531</v>
      </c>
      <c r="H23" s="3386">
        <f t="shared" si="2"/>
        <v>2124</v>
      </c>
    </row>
    <row r="24" spans="1:8" s="3238" customFormat="1" ht="21" customHeight="1">
      <c r="A24" s="3236"/>
      <c r="B24" s="3245">
        <v>25</v>
      </c>
      <c r="C24" s="3246" t="s">
        <v>378</v>
      </c>
      <c r="D24" s="3246" t="s">
        <v>66</v>
      </c>
      <c r="E24" s="3288">
        <v>2</v>
      </c>
      <c r="F24" s="3288">
        <v>1</v>
      </c>
      <c r="G24" s="3288">
        <v>1554.56</v>
      </c>
      <c r="H24" s="3386">
        <f t="shared" si="2"/>
        <v>3109.12</v>
      </c>
    </row>
    <row r="25" spans="1:8" s="3238" customFormat="1" ht="35.25" customHeight="1">
      <c r="A25" s="3236"/>
      <c r="B25" s="3245">
        <v>26</v>
      </c>
      <c r="C25" s="3246" t="s">
        <v>178</v>
      </c>
      <c r="D25" s="3246" t="s">
        <v>159</v>
      </c>
      <c r="E25" s="3288">
        <v>0.3</v>
      </c>
      <c r="F25" s="3288">
        <v>1</v>
      </c>
      <c r="G25" s="3288">
        <v>6278</v>
      </c>
      <c r="H25" s="3386">
        <f t="shared" si="2"/>
        <v>1883.3999999999999</v>
      </c>
    </row>
    <row r="26" spans="2:10" ht="24" customHeight="1">
      <c r="B26" s="3245">
        <v>27</v>
      </c>
      <c r="C26" s="3246" t="s">
        <v>386</v>
      </c>
      <c r="D26" s="3246" t="s">
        <v>282</v>
      </c>
      <c r="E26" s="3247">
        <v>2</v>
      </c>
      <c r="F26" s="3247">
        <v>1</v>
      </c>
      <c r="G26" s="3364">
        <v>1200</v>
      </c>
      <c r="H26" s="3386">
        <f t="shared" si="2"/>
        <v>2400</v>
      </c>
      <c r="I26" s="3350"/>
      <c r="J26" s="3350"/>
    </row>
    <row r="27" spans="2:10" ht="24" customHeight="1">
      <c r="B27" s="3245">
        <v>28</v>
      </c>
      <c r="C27" s="3246" t="s">
        <v>387</v>
      </c>
      <c r="D27" s="3246" t="s">
        <v>69</v>
      </c>
      <c r="E27" s="3247">
        <v>2</v>
      </c>
      <c r="F27" s="3247">
        <v>1</v>
      </c>
      <c r="G27" s="3248">
        <v>320</v>
      </c>
      <c r="H27" s="3386">
        <f t="shared" si="2"/>
        <v>640</v>
      </c>
      <c r="I27" s="3350"/>
      <c r="J27" s="3350"/>
    </row>
    <row r="28" spans="2:10" ht="24" customHeight="1">
      <c r="B28" s="3245">
        <v>29</v>
      </c>
      <c r="C28" s="3246" t="s">
        <v>388</v>
      </c>
      <c r="D28" s="3246" t="s">
        <v>203</v>
      </c>
      <c r="E28" s="3247">
        <v>2</v>
      </c>
      <c r="F28" s="3247">
        <v>1</v>
      </c>
      <c r="G28" s="3248">
        <v>1000</v>
      </c>
      <c r="H28" s="3386">
        <f t="shared" si="2"/>
        <v>2000</v>
      </c>
      <c r="I28" s="3350"/>
      <c r="J28" s="3350"/>
    </row>
    <row r="29" spans="2:10" ht="24" customHeight="1">
      <c r="B29" s="3245">
        <v>30</v>
      </c>
      <c r="C29" s="3246" t="s">
        <v>389</v>
      </c>
      <c r="D29" s="3246" t="s">
        <v>282</v>
      </c>
      <c r="E29" s="3247">
        <v>2.5</v>
      </c>
      <c r="F29" s="3247">
        <v>1</v>
      </c>
      <c r="G29" s="3248">
        <v>300</v>
      </c>
      <c r="H29" s="3386">
        <f t="shared" si="2"/>
        <v>750</v>
      </c>
      <c r="I29" s="3350"/>
      <c r="J29" s="3350"/>
    </row>
    <row r="30" spans="2:10" ht="24" customHeight="1">
      <c r="B30" s="3245">
        <v>31</v>
      </c>
      <c r="C30" s="3246" t="s">
        <v>121</v>
      </c>
      <c r="D30" s="3246" t="s">
        <v>38</v>
      </c>
      <c r="E30" s="3247">
        <v>2</v>
      </c>
      <c r="F30" s="3247">
        <v>1</v>
      </c>
      <c r="G30" s="3248">
        <v>250</v>
      </c>
      <c r="H30" s="3386">
        <v>500</v>
      </c>
      <c r="I30" s="3350"/>
      <c r="J30" s="3350"/>
    </row>
    <row r="31" spans="2:10" ht="24" customHeight="1">
      <c r="B31" s="3245">
        <v>32</v>
      </c>
      <c r="C31" s="3246" t="s">
        <v>388</v>
      </c>
      <c r="D31" s="3246" t="s">
        <v>38</v>
      </c>
      <c r="E31" s="3247">
        <v>1</v>
      </c>
      <c r="F31" s="3247">
        <v>1</v>
      </c>
      <c r="G31" s="3248">
        <v>200</v>
      </c>
      <c r="H31" s="3386">
        <v>200</v>
      </c>
      <c r="I31" s="3350"/>
      <c r="J31" s="3350"/>
    </row>
    <row r="32" spans="2:10" ht="24" customHeight="1">
      <c r="B32" s="3388">
        <v>33</v>
      </c>
      <c r="C32" s="3255" t="s">
        <v>64</v>
      </c>
      <c r="D32" s="3255"/>
      <c r="E32" s="3376"/>
      <c r="F32" s="3376"/>
      <c r="G32" s="3364"/>
      <c r="H32" s="3387">
        <v>9000</v>
      </c>
      <c r="I32" s="3350"/>
      <c r="J32" s="3350"/>
    </row>
    <row r="33" spans="2:8" ht="12.75">
      <c r="B33" s="3389" t="s">
        <v>53</v>
      </c>
      <c r="C33" s="3389"/>
      <c r="D33" s="3389"/>
      <c r="E33" s="3389"/>
      <c r="F33" s="3389"/>
      <c r="G33" s="3390"/>
      <c r="H33" s="3391">
        <f>SUM(H4:H32)</f>
        <v>84599.973</v>
      </c>
    </row>
    <row r="35" ht="12.75">
      <c r="H35" s="3275"/>
    </row>
    <row r="39" ht="12.75">
      <c r="E39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B1">
      <selection activeCell="H1" sqref="H1"/>
    </sheetView>
  </sheetViews>
  <sheetFormatPr defaultColWidth="9.140625" defaultRowHeight="12.75"/>
  <cols>
    <col min="1" max="1" width="0" style="3236" hidden="1" customWidth="1"/>
    <col min="2" max="2" width="5.7109375" style="3236" customWidth="1"/>
    <col min="3" max="3" width="39.7109375" style="3236" customWidth="1"/>
    <col min="4" max="4" width="18.8515625" style="3236" customWidth="1"/>
    <col min="5" max="5" width="9.421875" style="3236" customWidth="1"/>
    <col min="6" max="6" width="10.00390625" style="3236" customWidth="1"/>
    <col min="7" max="7" width="9.421875" style="3236" customWidth="1"/>
    <col min="8" max="8" width="11.8515625" style="3236" customWidth="1"/>
    <col min="9" max="9" width="6.8515625" style="0" customWidth="1"/>
    <col min="10" max="10" width="6.140625" style="0" customWidth="1"/>
    <col min="11" max="16384" width="8.28125" style="0" customWidth="1"/>
  </cols>
  <sheetData>
    <row r="1" spans="1:9" s="3238" customFormat="1" ht="53.25" customHeight="1">
      <c r="A1" s="3236"/>
      <c r="B1" s="3485" t="s">
        <v>390</v>
      </c>
      <c r="C1" s="3485"/>
      <c r="D1" s="3485"/>
      <c r="E1" s="3485"/>
      <c r="F1" s="3485"/>
      <c r="G1" s="3485"/>
      <c r="H1" s="3485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5"/>
    </row>
    <row r="3" spans="1:11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72" t="s">
        <v>7</v>
      </c>
      <c r="I3" s="3356"/>
      <c r="J3" s="3244"/>
      <c r="K3" s="3244"/>
    </row>
    <row r="4" spans="1:11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70">
        <f aca="true" t="shared" si="0" ref="H4:H11">E4*F4*G4</f>
        <v>5460</v>
      </c>
      <c r="I4" s="3357"/>
      <c r="J4" s="3244"/>
      <c r="K4" s="3244"/>
    </row>
    <row r="5" spans="1:11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0.1</v>
      </c>
      <c r="F5" s="3247">
        <v>2</v>
      </c>
      <c r="G5" s="3248">
        <v>6500</v>
      </c>
      <c r="H5" s="3370">
        <f t="shared" si="0"/>
        <v>1300</v>
      </c>
      <c r="I5" s="3357"/>
      <c r="J5" s="3244"/>
      <c r="K5" s="3244"/>
    </row>
    <row r="6" spans="1:11" s="3238" customFormat="1" ht="24" customHeight="1">
      <c r="A6" s="3236"/>
      <c r="B6" s="3245">
        <v>3</v>
      </c>
      <c r="C6" s="3246" t="s">
        <v>14</v>
      </c>
      <c r="D6" s="3246" t="s">
        <v>15</v>
      </c>
      <c r="E6" s="3247">
        <v>0.4145</v>
      </c>
      <c r="F6" s="3247">
        <v>2</v>
      </c>
      <c r="G6" s="3248">
        <v>1500</v>
      </c>
      <c r="H6" s="3370">
        <f t="shared" si="0"/>
        <v>1243.5</v>
      </c>
      <c r="I6" s="3357"/>
      <c r="J6" s="3244"/>
      <c r="K6" s="3244"/>
    </row>
    <row r="7" spans="1:11" s="3238" customFormat="1" ht="25.5" customHeight="1">
      <c r="A7" s="3236"/>
      <c r="B7" s="3245">
        <v>4</v>
      </c>
      <c r="C7" s="3246" t="s">
        <v>17</v>
      </c>
      <c r="D7" s="3246" t="s">
        <v>15</v>
      </c>
      <c r="E7" s="3247">
        <v>0.4145</v>
      </c>
      <c r="F7" s="3247">
        <v>2</v>
      </c>
      <c r="G7" s="3248">
        <v>1320</v>
      </c>
      <c r="H7" s="3370">
        <f t="shared" si="0"/>
        <v>1094.28</v>
      </c>
      <c r="I7" s="3357"/>
      <c r="J7" s="3244"/>
      <c r="K7" s="3244"/>
    </row>
    <row r="8" spans="1:11" s="3238" customFormat="1" ht="50.25" customHeight="1">
      <c r="A8" s="3236"/>
      <c r="B8" s="3245">
        <v>5</v>
      </c>
      <c r="C8" s="3246" t="s">
        <v>20</v>
      </c>
      <c r="D8" s="3246" t="s">
        <v>15</v>
      </c>
      <c r="E8" s="3247">
        <v>0.4145</v>
      </c>
      <c r="F8" s="3247">
        <v>2</v>
      </c>
      <c r="G8" s="3248">
        <v>1099</v>
      </c>
      <c r="H8" s="3370">
        <f t="shared" si="0"/>
        <v>911.0709999999999</v>
      </c>
      <c r="I8" s="3357"/>
      <c r="J8" s="3244"/>
      <c r="K8" s="3244"/>
    </row>
    <row r="9" spans="1:11" s="3238" customFormat="1" ht="37.5" customHeight="1">
      <c r="A9" s="3236"/>
      <c r="B9" s="3245">
        <v>6</v>
      </c>
      <c r="C9" s="3246" t="s">
        <v>105</v>
      </c>
      <c r="D9" s="3246" t="s">
        <v>15</v>
      </c>
      <c r="E9" s="3247">
        <v>0.4145</v>
      </c>
      <c r="F9" s="3247">
        <v>2</v>
      </c>
      <c r="G9" s="3252">
        <v>1710</v>
      </c>
      <c r="H9" s="3370">
        <f t="shared" si="0"/>
        <v>1417.59</v>
      </c>
      <c r="I9" s="3357"/>
      <c r="J9" s="3244"/>
      <c r="K9" s="3244"/>
    </row>
    <row r="10" spans="1:11" s="3238" customFormat="1" ht="39.75" customHeight="1">
      <c r="A10" s="3236"/>
      <c r="B10" s="3245">
        <v>7</v>
      </c>
      <c r="C10" s="3246" t="s">
        <v>25</v>
      </c>
      <c r="D10" s="3246" t="s">
        <v>15</v>
      </c>
      <c r="E10" s="3247">
        <v>0.4145</v>
      </c>
      <c r="F10" s="3247">
        <v>1</v>
      </c>
      <c r="G10" s="3253">
        <v>9936</v>
      </c>
      <c r="H10" s="3370">
        <f t="shared" si="0"/>
        <v>4118.472</v>
      </c>
      <c r="I10" s="3357"/>
      <c r="J10" s="3244"/>
      <c r="K10" s="3244"/>
    </row>
    <row r="11" spans="1:11" s="3238" customFormat="1" ht="46.5" customHeight="1">
      <c r="A11" s="3236"/>
      <c r="B11" s="3245">
        <v>8</v>
      </c>
      <c r="C11" s="3246" t="s">
        <v>144</v>
      </c>
      <c r="D11" s="3246" t="s">
        <v>30</v>
      </c>
      <c r="E11" s="3247">
        <v>0.4145</v>
      </c>
      <c r="F11" s="3247">
        <v>1</v>
      </c>
      <c r="G11" s="3248">
        <v>14039</v>
      </c>
      <c r="H11" s="3370">
        <f t="shared" si="0"/>
        <v>5819.1655</v>
      </c>
      <c r="I11" s="3357"/>
      <c r="J11" s="3244"/>
      <c r="K11" s="3244"/>
    </row>
    <row r="12" spans="1:11" s="3238" customFormat="1" ht="39.75" customHeight="1">
      <c r="A12" s="3236"/>
      <c r="B12" s="3245">
        <v>9</v>
      </c>
      <c r="C12" s="3246" t="s">
        <v>32</v>
      </c>
      <c r="D12" s="3246" t="s">
        <v>33</v>
      </c>
      <c r="E12" s="3247">
        <v>210</v>
      </c>
      <c r="F12" s="3247" t="s">
        <v>34</v>
      </c>
      <c r="G12" s="3248">
        <v>22.39</v>
      </c>
      <c r="H12" s="3370">
        <f aca="true" t="shared" si="1" ref="H12:H18">E12*G12</f>
        <v>4701.900000000001</v>
      </c>
      <c r="I12" s="3357"/>
      <c r="J12" s="3244"/>
      <c r="K12" s="3357"/>
    </row>
    <row r="13" spans="1:11" s="3238" customFormat="1" ht="38.25" customHeight="1">
      <c r="A13" s="3236"/>
      <c r="B13" s="3245">
        <v>10</v>
      </c>
      <c r="C13" s="3246" t="s">
        <v>35</v>
      </c>
      <c r="D13" s="3246" t="s">
        <v>36</v>
      </c>
      <c r="E13" s="3247">
        <v>0.3</v>
      </c>
      <c r="F13" s="3247" t="s">
        <v>34</v>
      </c>
      <c r="G13" s="3248">
        <v>408.6</v>
      </c>
      <c r="H13" s="3370">
        <f t="shared" si="1"/>
        <v>122.58</v>
      </c>
      <c r="I13" s="3357"/>
      <c r="J13" s="3357"/>
      <c r="K13" s="3244"/>
    </row>
    <row r="14" spans="1:11" s="3238" customFormat="1" ht="24.75" customHeight="1">
      <c r="A14" s="3236"/>
      <c r="B14" s="3245">
        <v>11</v>
      </c>
      <c r="C14" s="3246" t="s">
        <v>37</v>
      </c>
      <c r="D14" s="3246" t="s">
        <v>38</v>
      </c>
      <c r="E14" s="3247">
        <v>30</v>
      </c>
      <c r="F14" s="3247" t="s">
        <v>34</v>
      </c>
      <c r="G14" s="3248">
        <v>20.13</v>
      </c>
      <c r="H14" s="3370">
        <f t="shared" si="1"/>
        <v>603.9</v>
      </c>
      <c r="I14" s="3357"/>
      <c r="J14" s="3244"/>
      <c r="K14" s="3244"/>
    </row>
    <row r="15" spans="1:11" s="3238" customFormat="1" ht="36" customHeight="1">
      <c r="A15" s="3236"/>
      <c r="B15" s="3245">
        <v>12</v>
      </c>
      <c r="C15" s="3246" t="s">
        <v>39</v>
      </c>
      <c r="D15" s="3246" t="s">
        <v>33</v>
      </c>
      <c r="E15" s="3247">
        <v>30</v>
      </c>
      <c r="F15" s="3247" t="s">
        <v>34</v>
      </c>
      <c r="G15" s="3248">
        <v>41.8</v>
      </c>
      <c r="H15" s="3370">
        <f t="shared" si="1"/>
        <v>1254</v>
      </c>
      <c r="I15" s="3357"/>
      <c r="J15" s="3244"/>
      <c r="K15" s="3244"/>
    </row>
    <row r="16" spans="1:11" s="3238" customFormat="1" ht="33.75" customHeight="1">
      <c r="A16" s="3236"/>
      <c r="B16" s="3245">
        <v>13</v>
      </c>
      <c r="C16" s="3246" t="s">
        <v>40</v>
      </c>
      <c r="D16" s="3246" t="s">
        <v>38</v>
      </c>
      <c r="E16" s="3247">
        <v>13</v>
      </c>
      <c r="F16" s="3247" t="s">
        <v>34</v>
      </c>
      <c r="G16" s="3248">
        <v>170.7</v>
      </c>
      <c r="H16" s="3370">
        <f t="shared" si="1"/>
        <v>2219.1</v>
      </c>
      <c r="I16" s="3357"/>
      <c r="J16" s="3244"/>
      <c r="K16" s="3357"/>
    </row>
    <row r="17" spans="1:11" s="3238" customFormat="1" ht="33.75" customHeight="1">
      <c r="A17" s="3236"/>
      <c r="B17" s="3245">
        <v>14</v>
      </c>
      <c r="C17" s="3246" t="s">
        <v>42</v>
      </c>
      <c r="D17" s="3246" t="s">
        <v>38</v>
      </c>
      <c r="E17" s="3247">
        <v>15</v>
      </c>
      <c r="F17" s="3247" t="s">
        <v>34</v>
      </c>
      <c r="G17" s="3248">
        <v>36.39</v>
      </c>
      <c r="H17" s="3370">
        <f t="shared" si="1"/>
        <v>545.85</v>
      </c>
      <c r="I17" s="3357"/>
      <c r="J17" s="3244"/>
      <c r="K17" s="3244"/>
    </row>
    <row r="18" spans="1:11" s="3238" customFormat="1" ht="36" customHeight="1">
      <c r="A18" s="3236"/>
      <c r="B18" s="3245">
        <v>15</v>
      </c>
      <c r="C18" s="3246" t="s">
        <v>43</v>
      </c>
      <c r="D18" s="3246" t="s">
        <v>38</v>
      </c>
      <c r="E18" s="3247">
        <v>10</v>
      </c>
      <c r="F18" s="3247" t="s">
        <v>34</v>
      </c>
      <c r="G18" s="3248">
        <v>137</v>
      </c>
      <c r="H18" s="3370">
        <f t="shared" si="1"/>
        <v>1370</v>
      </c>
      <c r="I18" s="3357"/>
      <c r="J18" s="3244"/>
      <c r="K18" s="3244"/>
    </row>
    <row r="19" spans="2:11" ht="29.25" customHeight="1">
      <c r="B19" s="3245">
        <v>16</v>
      </c>
      <c r="C19" s="3246" t="s">
        <v>50</v>
      </c>
      <c r="D19" s="3246" t="s">
        <v>15</v>
      </c>
      <c r="E19" s="3247">
        <v>0.4145</v>
      </c>
      <c r="F19" s="3247">
        <v>12</v>
      </c>
      <c r="G19" s="3248">
        <v>3290</v>
      </c>
      <c r="H19" s="3370">
        <f>E19*F19*G19</f>
        <v>16364.460000000001</v>
      </c>
      <c r="I19" s="3357"/>
      <c r="J19" s="3261"/>
      <c r="K19" s="3261"/>
    </row>
    <row r="20" spans="2:11" ht="29.25" customHeight="1">
      <c r="B20" s="3245">
        <v>17</v>
      </c>
      <c r="C20" s="3255" t="s">
        <v>46</v>
      </c>
      <c r="D20" s="3255"/>
      <c r="E20" s="3376"/>
      <c r="F20" s="3376" t="s">
        <v>47</v>
      </c>
      <c r="G20" s="3364"/>
      <c r="H20" s="3370">
        <f>1.28*12*415.4</f>
        <v>6380.544</v>
      </c>
      <c r="I20" s="3357"/>
      <c r="J20" s="3261"/>
      <c r="K20" s="3261"/>
    </row>
    <row r="21" spans="2:11" ht="29.25" customHeight="1">
      <c r="B21" s="3245">
        <v>18</v>
      </c>
      <c r="C21" s="3246" t="s">
        <v>240</v>
      </c>
      <c r="D21" s="3246" t="s">
        <v>38</v>
      </c>
      <c r="E21" s="3247">
        <v>414.5</v>
      </c>
      <c r="F21" s="3247">
        <v>12</v>
      </c>
      <c r="G21" s="3248">
        <v>0.21</v>
      </c>
      <c r="H21" s="3370">
        <f aca="true" t="shared" si="2" ref="H21:H30">E21*F21*G21</f>
        <v>1044.54</v>
      </c>
      <c r="I21" s="3357"/>
      <c r="J21" s="3261"/>
      <c r="K21" s="3261"/>
    </row>
    <row r="22" spans="1:11" s="3238" customFormat="1" ht="18" customHeight="1">
      <c r="A22" s="3236"/>
      <c r="B22" s="3245">
        <v>19</v>
      </c>
      <c r="C22" s="3246" t="s">
        <v>161</v>
      </c>
      <c r="D22" s="3246" t="s">
        <v>66</v>
      </c>
      <c r="E22" s="3288">
        <v>3</v>
      </c>
      <c r="F22" s="3288">
        <v>1</v>
      </c>
      <c r="G22" s="3288">
        <v>982.88</v>
      </c>
      <c r="H22" s="3370">
        <f t="shared" si="2"/>
        <v>2948.64</v>
      </c>
      <c r="I22" s="3357"/>
      <c r="J22" s="3244"/>
      <c r="K22" s="3244"/>
    </row>
    <row r="23" spans="1:11" s="3238" customFormat="1" ht="22.5" customHeight="1">
      <c r="A23" s="3236"/>
      <c r="B23" s="3245">
        <v>20</v>
      </c>
      <c r="C23" s="3246" t="s">
        <v>160</v>
      </c>
      <c r="D23" s="3246" t="s">
        <v>75</v>
      </c>
      <c r="E23" s="3288">
        <v>4</v>
      </c>
      <c r="F23" s="3288">
        <v>1</v>
      </c>
      <c r="G23" s="3288">
        <v>531</v>
      </c>
      <c r="H23" s="3370">
        <f t="shared" si="2"/>
        <v>2124</v>
      </c>
      <c r="I23" s="3357"/>
      <c r="J23" s="3244"/>
      <c r="K23" s="3244"/>
    </row>
    <row r="24" spans="1:11" s="3238" customFormat="1" ht="21" customHeight="1">
      <c r="A24" s="3236"/>
      <c r="B24" s="3245">
        <v>21</v>
      </c>
      <c r="C24" s="3246" t="s">
        <v>157</v>
      </c>
      <c r="D24" s="3246" t="s">
        <v>66</v>
      </c>
      <c r="E24" s="3288">
        <v>2</v>
      </c>
      <c r="F24" s="3288">
        <v>1</v>
      </c>
      <c r="G24" s="3288">
        <v>1554.56</v>
      </c>
      <c r="H24" s="3370">
        <f t="shared" si="2"/>
        <v>3109.12</v>
      </c>
      <c r="I24" s="3357"/>
      <c r="J24" s="3244"/>
      <c r="K24" s="3244"/>
    </row>
    <row r="25" spans="1:11" s="3238" customFormat="1" ht="35.25" customHeight="1">
      <c r="A25" s="3236"/>
      <c r="B25" s="3245">
        <v>22</v>
      </c>
      <c r="C25" s="3246" t="s">
        <v>178</v>
      </c>
      <c r="D25" s="3246" t="s">
        <v>159</v>
      </c>
      <c r="E25" s="3288">
        <v>0.3</v>
      </c>
      <c r="F25" s="3288">
        <v>1</v>
      </c>
      <c r="G25" s="3288">
        <v>6278</v>
      </c>
      <c r="H25" s="3370">
        <f t="shared" si="2"/>
        <v>1883.3999999999999</v>
      </c>
      <c r="I25" s="3357"/>
      <c r="J25" s="3244"/>
      <c r="K25" s="3244"/>
    </row>
    <row r="26" spans="2:12" ht="24" customHeight="1">
      <c r="B26" s="3245">
        <v>23</v>
      </c>
      <c r="C26" s="3246" t="s">
        <v>386</v>
      </c>
      <c r="D26" s="3246" t="s">
        <v>282</v>
      </c>
      <c r="E26" s="3247">
        <v>3</v>
      </c>
      <c r="F26" s="3247">
        <v>1</v>
      </c>
      <c r="G26" s="3364">
        <v>1200</v>
      </c>
      <c r="H26" s="3370">
        <f t="shared" si="2"/>
        <v>3600</v>
      </c>
      <c r="I26" s="3357"/>
      <c r="J26" s="3261"/>
      <c r="K26" s="3379"/>
      <c r="L26" s="3350"/>
    </row>
    <row r="27" spans="2:12" ht="24" customHeight="1">
      <c r="B27" s="3245">
        <v>24</v>
      </c>
      <c r="C27" s="3246" t="s">
        <v>387</v>
      </c>
      <c r="D27" s="3246" t="s">
        <v>69</v>
      </c>
      <c r="E27" s="3247">
        <v>3</v>
      </c>
      <c r="F27" s="3247">
        <v>1</v>
      </c>
      <c r="G27" s="3248">
        <v>531</v>
      </c>
      <c r="H27" s="3370">
        <f t="shared" si="2"/>
        <v>1593</v>
      </c>
      <c r="I27" s="3357"/>
      <c r="J27" s="3261"/>
      <c r="K27" s="3379"/>
      <c r="L27" s="3350"/>
    </row>
    <row r="28" spans="2:12" ht="24" customHeight="1">
      <c r="B28" s="3245">
        <v>25</v>
      </c>
      <c r="C28" s="3246" t="s">
        <v>388</v>
      </c>
      <c r="D28" s="3246" t="s">
        <v>203</v>
      </c>
      <c r="E28" s="3247">
        <v>2.5</v>
      </c>
      <c r="F28" s="3247">
        <v>1</v>
      </c>
      <c r="G28" s="3248">
        <v>1000</v>
      </c>
      <c r="H28" s="3370">
        <f t="shared" si="2"/>
        <v>2500</v>
      </c>
      <c r="I28" s="3357"/>
      <c r="J28" s="3261"/>
      <c r="K28" s="3379"/>
      <c r="L28" s="3350"/>
    </row>
    <row r="29" spans="2:12" ht="24" customHeight="1">
      <c r="B29" s="3245">
        <v>26</v>
      </c>
      <c r="C29" s="3246" t="s">
        <v>389</v>
      </c>
      <c r="D29" s="3246" t="s">
        <v>282</v>
      </c>
      <c r="E29" s="3247">
        <v>2.5</v>
      </c>
      <c r="F29" s="3247">
        <v>1</v>
      </c>
      <c r="G29" s="3248">
        <v>300</v>
      </c>
      <c r="H29" s="3370">
        <f t="shared" si="2"/>
        <v>750</v>
      </c>
      <c r="I29" s="3357"/>
      <c r="J29" s="3261"/>
      <c r="K29" s="3379"/>
      <c r="L29" s="3350"/>
    </row>
    <row r="30" spans="2:12" ht="24" customHeight="1">
      <c r="B30" s="3245">
        <v>27</v>
      </c>
      <c r="C30" s="3246" t="s">
        <v>121</v>
      </c>
      <c r="D30" s="3246" t="s">
        <v>38</v>
      </c>
      <c r="E30" s="3247">
        <v>3.1</v>
      </c>
      <c r="F30" s="3247">
        <v>1</v>
      </c>
      <c r="G30" s="3248">
        <v>400</v>
      </c>
      <c r="H30" s="3370">
        <f t="shared" si="2"/>
        <v>1240</v>
      </c>
      <c r="I30" s="3357"/>
      <c r="J30" s="3261"/>
      <c r="K30" s="3379"/>
      <c r="L30" s="3350"/>
    </row>
    <row r="31" spans="2:12" ht="24" customHeight="1">
      <c r="B31" s="3245">
        <v>28</v>
      </c>
      <c r="C31" s="3255" t="s">
        <v>64</v>
      </c>
      <c r="D31" s="3255"/>
      <c r="E31" s="3376"/>
      <c r="F31" s="3376"/>
      <c r="G31" s="3364"/>
      <c r="H31" s="3370">
        <v>8900</v>
      </c>
      <c r="I31" s="3357"/>
      <c r="J31" s="3261"/>
      <c r="K31" s="3379"/>
      <c r="L31" s="3350"/>
    </row>
    <row r="32" spans="2:11" ht="12.75">
      <c r="B32" s="3389" t="s">
        <v>53</v>
      </c>
      <c r="C32" s="3389"/>
      <c r="D32" s="3389"/>
      <c r="E32" s="3389"/>
      <c r="F32" s="3389"/>
      <c r="G32" s="3390"/>
      <c r="H32" s="3391">
        <f>SUM(H4:H31)</f>
        <v>84619.1125</v>
      </c>
      <c r="I32" s="3357"/>
      <c r="J32" s="3261"/>
      <c r="K32" s="3261"/>
    </row>
    <row r="33" spans="9:11" ht="12.75">
      <c r="I33" s="3357"/>
      <c r="J33" s="3261"/>
      <c r="K33" s="3261"/>
    </row>
    <row r="34" spans="8:11" ht="12.75">
      <c r="H34" s="3275"/>
      <c r="I34" s="3357"/>
      <c r="J34" s="3261"/>
      <c r="K34" s="3261"/>
    </row>
    <row r="35" spans="9:11" ht="12.75">
      <c r="I35" s="3363"/>
      <c r="J35" s="3261"/>
      <c r="K35" s="3261"/>
    </row>
    <row r="36" spans="9:11" ht="12.75">
      <c r="I36" s="3261"/>
      <c r="J36" s="3261"/>
      <c r="K36" s="3261"/>
    </row>
    <row r="38" ht="12.75">
      <c r="E38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B1">
      <selection activeCell="H1" sqref="H1"/>
    </sheetView>
  </sheetViews>
  <sheetFormatPr defaultColWidth="9.140625" defaultRowHeight="12.75"/>
  <cols>
    <col min="1" max="1" width="0" style="3236" hidden="1" customWidth="1"/>
    <col min="2" max="2" width="5.7109375" style="3236" customWidth="1"/>
    <col min="3" max="3" width="39.7109375" style="3236" customWidth="1"/>
    <col min="4" max="4" width="18.8515625" style="3236" customWidth="1"/>
    <col min="5" max="5" width="9.421875" style="3236" customWidth="1"/>
    <col min="6" max="6" width="10.00390625" style="3236" customWidth="1"/>
    <col min="7" max="7" width="9.8515625" style="3236" customWidth="1"/>
    <col min="8" max="8" width="11.8515625" style="3236" customWidth="1"/>
    <col min="9" max="16384" width="8.28125" style="0" customWidth="1"/>
  </cols>
  <sheetData>
    <row r="1" spans="1:8" s="3238" customFormat="1" ht="53.25" customHeight="1">
      <c r="A1" s="3236"/>
      <c r="B1" s="3485" t="s">
        <v>391</v>
      </c>
      <c r="C1" s="3485"/>
      <c r="D1" s="3485"/>
      <c r="E1" s="3485"/>
      <c r="F1" s="3485"/>
      <c r="G1" s="3485"/>
      <c r="H1" s="3485"/>
    </row>
    <row r="2" spans="1:8" s="3238" customFormat="1" ht="12.75">
      <c r="A2" s="3236"/>
      <c r="B2" s="3236"/>
      <c r="C2" s="3236"/>
      <c r="D2" s="3236"/>
      <c r="E2" s="3236"/>
      <c r="F2" s="3236"/>
      <c r="G2" s="3236"/>
      <c r="H2" s="3236"/>
    </row>
    <row r="3" spans="1:8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44" t="s">
        <v>7</v>
      </c>
    </row>
    <row r="4" spans="1:8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92">
        <f aca="true" t="shared" si="0" ref="H4:H12">E4*F4*G4</f>
        <v>5460</v>
      </c>
    </row>
    <row r="5" spans="1:8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0.15</v>
      </c>
      <c r="F5" s="3247">
        <v>2</v>
      </c>
      <c r="G5" s="3248">
        <v>6500</v>
      </c>
      <c r="H5" s="3370">
        <f t="shared" si="0"/>
        <v>1950</v>
      </c>
    </row>
    <row r="6" spans="1:8" s="3238" customFormat="1" ht="24" customHeight="1">
      <c r="A6" s="3236"/>
      <c r="B6" s="3245">
        <v>3</v>
      </c>
      <c r="C6" s="3246" t="s">
        <v>14</v>
      </c>
      <c r="D6" s="3246" t="s">
        <v>15</v>
      </c>
      <c r="E6" s="3247">
        <v>0.4277</v>
      </c>
      <c r="F6" s="3247">
        <v>1</v>
      </c>
      <c r="G6" s="3248">
        <v>1500</v>
      </c>
      <c r="H6" s="3370">
        <f t="shared" si="0"/>
        <v>641.5500000000001</v>
      </c>
    </row>
    <row r="7" spans="1:8" s="3238" customFormat="1" ht="25.5" customHeight="1">
      <c r="A7" s="3236"/>
      <c r="B7" s="3245">
        <v>4</v>
      </c>
      <c r="C7" s="3246" t="s">
        <v>17</v>
      </c>
      <c r="D7" s="3246" t="s">
        <v>15</v>
      </c>
      <c r="E7" s="3247">
        <v>0.4277</v>
      </c>
      <c r="F7" s="3247">
        <v>3</v>
      </c>
      <c r="G7" s="3248">
        <v>1320</v>
      </c>
      <c r="H7" s="3370">
        <f t="shared" si="0"/>
        <v>1693.6920000000002</v>
      </c>
    </row>
    <row r="8" spans="1:8" s="3238" customFormat="1" ht="32.25" customHeight="1">
      <c r="A8" s="3236"/>
      <c r="B8" s="3245">
        <v>5</v>
      </c>
      <c r="C8" s="3246" t="s">
        <v>18</v>
      </c>
      <c r="D8" s="3246" t="s">
        <v>19</v>
      </c>
      <c r="E8" s="3247">
        <v>0.2</v>
      </c>
      <c r="F8" s="3247">
        <v>1</v>
      </c>
      <c r="G8" s="3248">
        <v>559.29</v>
      </c>
      <c r="H8" s="3370">
        <f t="shared" si="0"/>
        <v>111.858</v>
      </c>
    </row>
    <row r="9" spans="1:8" s="3238" customFormat="1" ht="53.25" customHeight="1">
      <c r="A9" s="3236"/>
      <c r="B9" s="3245">
        <v>6</v>
      </c>
      <c r="C9" s="3246" t="s">
        <v>20</v>
      </c>
      <c r="D9" s="3246" t="s">
        <v>15</v>
      </c>
      <c r="E9" s="3247">
        <v>0.4277</v>
      </c>
      <c r="F9" s="3247">
        <v>1</v>
      </c>
      <c r="G9" s="3248">
        <v>1099</v>
      </c>
      <c r="H9" s="3370">
        <f t="shared" si="0"/>
        <v>470.0423</v>
      </c>
    </row>
    <row r="10" spans="1:8" s="3238" customFormat="1" ht="40.5" customHeight="1">
      <c r="A10" s="3236"/>
      <c r="B10" s="3245">
        <v>7</v>
      </c>
      <c r="C10" s="3246" t="s">
        <v>105</v>
      </c>
      <c r="D10" s="3246" t="s">
        <v>15</v>
      </c>
      <c r="E10" s="3247">
        <v>0.4277</v>
      </c>
      <c r="F10" s="3247">
        <v>1</v>
      </c>
      <c r="G10" s="3252">
        <v>1710</v>
      </c>
      <c r="H10" s="3370">
        <f t="shared" si="0"/>
        <v>731.3670000000001</v>
      </c>
    </row>
    <row r="11" spans="1:8" s="3238" customFormat="1" ht="39.75" customHeight="1">
      <c r="A11" s="3236"/>
      <c r="B11" s="3245">
        <v>8</v>
      </c>
      <c r="C11" s="3246" t="s">
        <v>25</v>
      </c>
      <c r="D11" s="3246" t="s">
        <v>15</v>
      </c>
      <c r="E11" s="3247">
        <v>0.4277</v>
      </c>
      <c r="F11" s="3247">
        <v>1</v>
      </c>
      <c r="G11" s="3253">
        <v>9936</v>
      </c>
      <c r="H11" s="3370">
        <f t="shared" si="0"/>
        <v>4249.6272</v>
      </c>
    </row>
    <row r="12" spans="1:8" s="3238" customFormat="1" ht="46.5" customHeight="1">
      <c r="A12" s="3236"/>
      <c r="B12" s="3245">
        <v>9</v>
      </c>
      <c r="C12" s="3246" t="s">
        <v>144</v>
      </c>
      <c r="D12" s="3246" t="s">
        <v>30</v>
      </c>
      <c r="E12" s="3247">
        <v>0.4277</v>
      </c>
      <c r="F12" s="3247">
        <v>1</v>
      </c>
      <c r="G12" s="3248">
        <v>14039</v>
      </c>
      <c r="H12" s="3370">
        <f t="shared" si="0"/>
        <v>6004.4803</v>
      </c>
    </row>
    <row r="13" spans="1:9" s="3238" customFormat="1" ht="39.75" customHeight="1">
      <c r="A13" s="3236"/>
      <c r="B13" s="3245">
        <v>10</v>
      </c>
      <c r="C13" s="3246" t="s">
        <v>32</v>
      </c>
      <c r="D13" s="3246" t="s">
        <v>33</v>
      </c>
      <c r="E13" s="3247">
        <v>200</v>
      </c>
      <c r="F13" s="3247" t="s">
        <v>34</v>
      </c>
      <c r="G13" s="3248">
        <v>22.39</v>
      </c>
      <c r="H13" s="3370">
        <f aca="true" t="shared" si="1" ref="H13:H19">E13*G13</f>
        <v>4478</v>
      </c>
      <c r="I13" s="3347"/>
    </row>
    <row r="14" spans="1:8" s="3238" customFormat="1" ht="38.25" customHeight="1">
      <c r="A14" s="3236"/>
      <c r="B14" s="3245">
        <v>11</v>
      </c>
      <c r="C14" s="3246" t="s">
        <v>35</v>
      </c>
      <c r="D14" s="3246" t="s">
        <v>36</v>
      </c>
      <c r="E14" s="3247">
        <v>0.2</v>
      </c>
      <c r="F14" s="3247" t="s">
        <v>34</v>
      </c>
      <c r="G14" s="3248">
        <v>408.6</v>
      </c>
      <c r="H14" s="3370">
        <f t="shared" si="1"/>
        <v>81.72000000000001</v>
      </c>
    </row>
    <row r="15" spans="1:8" s="3238" customFormat="1" ht="24.75" customHeight="1">
      <c r="A15" s="3236"/>
      <c r="B15" s="3245">
        <v>12</v>
      </c>
      <c r="C15" s="3246" t="s">
        <v>37</v>
      </c>
      <c r="D15" s="3246" t="s">
        <v>38</v>
      </c>
      <c r="E15" s="3247">
        <v>70</v>
      </c>
      <c r="F15" s="3247" t="s">
        <v>34</v>
      </c>
      <c r="G15" s="3248">
        <v>20.13</v>
      </c>
      <c r="H15" s="3370">
        <f t="shared" si="1"/>
        <v>1409.1</v>
      </c>
    </row>
    <row r="16" spans="1:8" s="3238" customFormat="1" ht="36" customHeight="1">
      <c r="A16" s="3236"/>
      <c r="B16" s="3245">
        <v>13</v>
      </c>
      <c r="C16" s="3246" t="s">
        <v>39</v>
      </c>
      <c r="D16" s="3246" t="s">
        <v>33</v>
      </c>
      <c r="E16" s="3247">
        <v>50</v>
      </c>
      <c r="F16" s="3247" t="s">
        <v>34</v>
      </c>
      <c r="G16" s="3248">
        <v>41.8</v>
      </c>
      <c r="H16" s="3370">
        <f t="shared" si="1"/>
        <v>2090</v>
      </c>
    </row>
    <row r="17" spans="1:8" s="3238" customFormat="1" ht="33.75" customHeight="1">
      <c r="A17" s="3236"/>
      <c r="B17" s="3245">
        <v>14</v>
      </c>
      <c r="C17" s="3246" t="s">
        <v>40</v>
      </c>
      <c r="D17" s="3246" t="s">
        <v>38</v>
      </c>
      <c r="E17" s="3247">
        <v>15</v>
      </c>
      <c r="F17" s="3247" t="s">
        <v>34</v>
      </c>
      <c r="G17" s="3248">
        <v>170.7</v>
      </c>
      <c r="H17" s="3370">
        <f t="shared" si="1"/>
        <v>2560.5</v>
      </c>
    </row>
    <row r="18" spans="1:8" s="3238" customFormat="1" ht="33.75" customHeight="1">
      <c r="A18" s="3236"/>
      <c r="B18" s="3245">
        <v>15</v>
      </c>
      <c r="C18" s="3246" t="s">
        <v>42</v>
      </c>
      <c r="D18" s="3246" t="s">
        <v>38</v>
      </c>
      <c r="E18" s="3247">
        <v>30</v>
      </c>
      <c r="F18" s="3247" t="s">
        <v>34</v>
      </c>
      <c r="G18" s="3248">
        <v>36.39</v>
      </c>
      <c r="H18" s="3370">
        <f t="shared" si="1"/>
        <v>1091.7</v>
      </c>
    </row>
    <row r="19" spans="1:8" s="3238" customFormat="1" ht="36" customHeight="1">
      <c r="A19" s="3236"/>
      <c r="B19" s="3245">
        <v>16</v>
      </c>
      <c r="C19" s="3246" t="s">
        <v>43</v>
      </c>
      <c r="D19" s="3246" t="s">
        <v>38</v>
      </c>
      <c r="E19" s="3247">
        <v>20</v>
      </c>
      <c r="F19" s="3247" t="s">
        <v>34</v>
      </c>
      <c r="G19" s="3248">
        <v>137</v>
      </c>
      <c r="H19" s="3370">
        <f t="shared" si="1"/>
        <v>2740</v>
      </c>
    </row>
    <row r="20" spans="1:8" s="3238" customFormat="1" ht="19.5" customHeight="1">
      <c r="A20" s="3236"/>
      <c r="B20" s="3245">
        <v>17</v>
      </c>
      <c r="C20" s="3246" t="s">
        <v>98</v>
      </c>
      <c r="D20" s="3246" t="s">
        <v>99</v>
      </c>
      <c r="E20" s="3247">
        <v>0.1</v>
      </c>
      <c r="F20" s="3247">
        <v>2</v>
      </c>
      <c r="G20" s="3248">
        <v>4590</v>
      </c>
      <c r="H20" s="3370">
        <f>E20*F20*G20</f>
        <v>918</v>
      </c>
    </row>
    <row r="21" spans="1:8" s="3238" customFormat="1" ht="21" customHeight="1">
      <c r="A21" s="3236"/>
      <c r="B21" s="3245">
        <v>18</v>
      </c>
      <c r="C21" s="3246" t="s">
        <v>100</v>
      </c>
      <c r="D21" s="3246" t="s">
        <v>101</v>
      </c>
      <c r="E21" s="3247">
        <v>0.2</v>
      </c>
      <c r="F21" s="3247">
        <v>1</v>
      </c>
      <c r="G21" s="3248">
        <v>2371</v>
      </c>
      <c r="H21" s="3370">
        <f>E21*F21*G21</f>
        <v>474.20000000000005</v>
      </c>
    </row>
    <row r="22" spans="2:8" ht="29.25" customHeight="1">
      <c r="B22" s="3245">
        <v>19</v>
      </c>
      <c r="C22" s="3246" t="s">
        <v>50</v>
      </c>
      <c r="D22" s="3246" t="s">
        <v>15</v>
      </c>
      <c r="E22" s="3247">
        <v>0.4277</v>
      </c>
      <c r="F22" s="3247">
        <v>12</v>
      </c>
      <c r="G22" s="3248">
        <v>3290</v>
      </c>
      <c r="H22" s="3370">
        <f>E22*F22*G22</f>
        <v>16885.596</v>
      </c>
    </row>
    <row r="23" spans="2:8" ht="29.25" customHeight="1">
      <c r="B23" s="3245">
        <v>20</v>
      </c>
      <c r="C23" s="3255" t="s">
        <v>46</v>
      </c>
      <c r="D23" s="3255"/>
      <c r="E23" s="3376"/>
      <c r="F23" s="3376" t="s">
        <v>47</v>
      </c>
      <c r="G23" s="3364"/>
      <c r="H23" s="3377">
        <f>1.39*12*427.7</f>
        <v>7134.036</v>
      </c>
    </row>
    <row r="24" spans="2:8" ht="29.25" customHeight="1">
      <c r="B24" s="3245">
        <v>21</v>
      </c>
      <c r="C24" s="3246" t="s">
        <v>240</v>
      </c>
      <c r="D24" s="3246" t="s">
        <v>38</v>
      </c>
      <c r="E24" s="3247">
        <v>427.7</v>
      </c>
      <c r="F24" s="3247">
        <v>12</v>
      </c>
      <c r="G24" s="3248">
        <v>0.21</v>
      </c>
      <c r="H24" s="3370">
        <f aca="true" t="shared" si="2" ref="H24:H32">E24*F24*G24</f>
        <v>1077.8039999999999</v>
      </c>
    </row>
    <row r="25" spans="1:8" s="3238" customFormat="1" ht="18" customHeight="1">
      <c r="A25" s="3236"/>
      <c r="B25" s="3245">
        <v>22</v>
      </c>
      <c r="C25" s="3246" t="s">
        <v>161</v>
      </c>
      <c r="D25" s="3246" t="s">
        <v>66</v>
      </c>
      <c r="E25" s="3288">
        <v>3</v>
      </c>
      <c r="F25" s="3288">
        <v>1</v>
      </c>
      <c r="G25" s="3288">
        <v>982.88</v>
      </c>
      <c r="H25" s="3370">
        <f t="shared" si="2"/>
        <v>2948.64</v>
      </c>
    </row>
    <row r="26" spans="1:8" s="3238" customFormat="1" ht="22.5" customHeight="1">
      <c r="A26" s="3236"/>
      <c r="B26" s="3245">
        <v>23</v>
      </c>
      <c r="C26" s="3246" t="s">
        <v>160</v>
      </c>
      <c r="D26" s="3246" t="s">
        <v>75</v>
      </c>
      <c r="E26" s="3288">
        <v>4</v>
      </c>
      <c r="F26" s="3288">
        <v>1</v>
      </c>
      <c r="G26" s="3288">
        <v>531</v>
      </c>
      <c r="H26" s="3370">
        <f t="shared" si="2"/>
        <v>2124</v>
      </c>
    </row>
    <row r="27" spans="1:8" s="3238" customFormat="1" ht="21" customHeight="1">
      <c r="A27" s="3236"/>
      <c r="B27" s="3245">
        <v>24</v>
      </c>
      <c r="C27" s="3246" t="s">
        <v>378</v>
      </c>
      <c r="D27" s="3246" t="s">
        <v>66</v>
      </c>
      <c r="E27" s="3288">
        <v>2</v>
      </c>
      <c r="F27" s="3288">
        <v>1</v>
      </c>
      <c r="G27" s="3288">
        <v>1554.56</v>
      </c>
      <c r="H27" s="3370">
        <f t="shared" si="2"/>
        <v>3109.12</v>
      </c>
    </row>
    <row r="28" spans="1:8" s="3238" customFormat="1" ht="35.25" customHeight="1">
      <c r="A28" s="3236"/>
      <c r="B28" s="3245">
        <v>25</v>
      </c>
      <c r="C28" s="3246" t="s">
        <v>178</v>
      </c>
      <c r="D28" s="3246" t="s">
        <v>159</v>
      </c>
      <c r="E28" s="3288">
        <v>0.3</v>
      </c>
      <c r="F28" s="3288">
        <v>1</v>
      </c>
      <c r="G28" s="3288">
        <v>6278</v>
      </c>
      <c r="H28" s="3370">
        <f t="shared" si="2"/>
        <v>1883.3999999999999</v>
      </c>
    </row>
    <row r="29" spans="2:10" ht="24" customHeight="1">
      <c r="B29" s="3245">
        <v>26</v>
      </c>
      <c r="C29" s="3246" t="s">
        <v>386</v>
      </c>
      <c r="D29" s="3246" t="s">
        <v>282</v>
      </c>
      <c r="E29" s="3247">
        <v>3</v>
      </c>
      <c r="F29" s="3247">
        <v>1</v>
      </c>
      <c r="G29" s="3364">
        <v>1200</v>
      </c>
      <c r="H29" s="3370">
        <f t="shared" si="2"/>
        <v>3600</v>
      </c>
      <c r="I29" s="3350"/>
      <c r="J29" s="3350"/>
    </row>
    <row r="30" spans="2:10" ht="24" customHeight="1">
      <c r="B30" s="3245">
        <v>27</v>
      </c>
      <c r="C30" s="3246" t="s">
        <v>387</v>
      </c>
      <c r="D30" s="3246" t="s">
        <v>69</v>
      </c>
      <c r="E30" s="3247">
        <v>2</v>
      </c>
      <c r="F30" s="3247">
        <v>1</v>
      </c>
      <c r="G30" s="3248">
        <v>320</v>
      </c>
      <c r="H30" s="3370">
        <f t="shared" si="2"/>
        <v>640</v>
      </c>
      <c r="I30" s="3350"/>
      <c r="J30" s="3350"/>
    </row>
    <row r="31" spans="2:10" ht="24" customHeight="1">
      <c r="B31" s="3245">
        <v>28</v>
      </c>
      <c r="C31" s="3246" t="s">
        <v>388</v>
      </c>
      <c r="D31" s="3246" t="s">
        <v>203</v>
      </c>
      <c r="E31" s="3247">
        <v>2</v>
      </c>
      <c r="F31" s="3247">
        <v>1</v>
      </c>
      <c r="G31" s="3248">
        <v>1000</v>
      </c>
      <c r="H31" s="3370">
        <f t="shared" si="2"/>
        <v>2000</v>
      </c>
      <c r="I31" s="3350"/>
      <c r="J31" s="3350"/>
    </row>
    <row r="32" spans="2:10" ht="24" customHeight="1">
      <c r="B32" s="3245">
        <v>29</v>
      </c>
      <c r="C32" s="3246" t="s">
        <v>389</v>
      </c>
      <c r="D32" s="3246" t="s">
        <v>282</v>
      </c>
      <c r="E32" s="3247">
        <v>2</v>
      </c>
      <c r="F32" s="3247">
        <v>1</v>
      </c>
      <c r="G32" s="3248">
        <v>300</v>
      </c>
      <c r="H32" s="3370">
        <f t="shared" si="2"/>
        <v>600</v>
      </c>
      <c r="I32" s="3350"/>
      <c r="J32" s="3350"/>
    </row>
    <row r="33" spans="2:10" ht="24" customHeight="1">
      <c r="B33" s="3388">
        <v>30</v>
      </c>
      <c r="C33" s="3255" t="s">
        <v>64</v>
      </c>
      <c r="D33" s="3255"/>
      <c r="E33" s="3376"/>
      <c r="F33" s="3376"/>
      <c r="G33" s="3364"/>
      <c r="H33" s="3377">
        <v>8700</v>
      </c>
      <c r="I33" s="3350"/>
      <c r="J33" s="3350"/>
    </row>
    <row r="34" spans="2:8" ht="12.75">
      <c r="B34" s="3262"/>
      <c r="C34" s="3389"/>
      <c r="D34" s="3389"/>
      <c r="E34" s="3389"/>
      <c r="F34" s="3389"/>
      <c r="G34" s="3390"/>
      <c r="H34" s="3391">
        <f>SUM(H4:H33)</f>
        <v>87858.43279999998</v>
      </c>
    </row>
    <row r="36" ht="12.75">
      <c r="H36" s="3275"/>
    </row>
    <row r="40" ht="12.75">
      <c r="E40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B1">
      <selection activeCell="A1" sqref="A1"/>
    </sheetView>
  </sheetViews>
  <sheetFormatPr defaultColWidth="9.140625" defaultRowHeight="12.75"/>
  <cols>
    <col min="1" max="1" width="0" style="3236" hidden="1" customWidth="1"/>
    <col min="2" max="2" width="5.7109375" style="3236" customWidth="1"/>
    <col min="3" max="3" width="39.7109375" style="3236" customWidth="1"/>
    <col min="4" max="4" width="18.8515625" style="3236" customWidth="1"/>
    <col min="5" max="5" width="9.421875" style="3236" customWidth="1"/>
    <col min="6" max="6" width="10.00390625" style="3236" customWidth="1"/>
    <col min="7" max="7" width="11.28125" style="3236" customWidth="1"/>
    <col min="8" max="8" width="11.8515625" style="3236" customWidth="1"/>
    <col min="9" max="9" width="6.8515625" style="0" customWidth="1"/>
    <col min="10" max="10" width="6.140625" style="0" customWidth="1"/>
    <col min="11" max="16384" width="8.28125" style="0" customWidth="1"/>
  </cols>
  <sheetData>
    <row r="1" spans="1:9" s="3238" customFormat="1" ht="53.25" customHeight="1">
      <c r="A1" s="3236"/>
      <c r="B1" s="3485" t="s">
        <v>392</v>
      </c>
      <c r="C1" s="3485"/>
      <c r="D1" s="3485"/>
      <c r="E1" s="3485"/>
      <c r="F1" s="3485"/>
      <c r="G1" s="3485"/>
      <c r="H1" s="3485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5"/>
    </row>
    <row r="3" spans="1:11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93" t="s">
        <v>7</v>
      </c>
      <c r="I3" s="3356"/>
      <c r="J3" s="3244"/>
      <c r="K3" s="3244"/>
    </row>
    <row r="4" spans="1:11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70">
        <f aca="true" t="shared" si="0" ref="H4:H12">E4*F4*G4</f>
        <v>5460</v>
      </c>
      <c r="I4" s="3357"/>
      <c r="J4" s="3244"/>
      <c r="K4" s="3244"/>
    </row>
    <row r="5" spans="1:11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0.15</v>
      </c>
      <c r="F5" s="3247">
        <v>2</v>
      </c>
      <c r="G5" s="3248">
        <v>6500</v>
      </c>
      <c r="H5" s="3370">
        <f t="shared" si="0"/>
        <v>1950</v>
      </c>
      <c r="I5" s="3357"/>
      <c r="J5" s="3244"/>
      <c r="K5" s="3244"/>
    </row>
    <row r="6" spans="1:11" s="3238" customFormat="1" ht="24" customHeight="1">
      <c r="A6" s="3236"/>
      <c r="B6" s="3245">
        <v>3</v>
      </c>
      <c r="C6" s="3246" t="s">
        <v>14</v>
      </c>
      <c r="D6" s="3246" t="s">
        <v>15</v>
      </c>
      <c r="E6" s="3247">
        <v>0.43420000000000003</v>
      </c>
      <c r="F6" s="3247">
        <v>1</v>
      </c>
      <c r="G6" s="3248">
        <v>1500</v>
      </c>
      <c r="H6" s="3370">
        <f t="shared" si="0"/>
        <v>651.3000000000001</v>
      </c>
      <c r="I6" s="3357"/>
      <c r="J6" s="3244"/>
      <c r="K6" s="3244"/>
    </row>
    <row r="7" spans="1:11" s="3238" customFormat="1" ht="25.5" customHeight="1">
      <c r="A7" s="3236"/>
      <c r="B7" s="3245">
        <v>4</v>
      </c>
      <c r="C7" s="3246" t="s">
        <v>17</v>
      </c>
      <c r="D7" s="3246" t="s">
        <v>15</v>
      </c>
      <c r="E7" s="3247">
        <v>0.43420000000000003</v>
      </c>
      <c r="F7" s="3247">
        <v>3</v>
      </c>
      <c r="G7" s="3248">
        <v>1320</v>
      </c>
      <c r="H7" s="3370">
        <f t="shared" si="0"/>
        <v>1719.432</v>
      </c>
      <c r="I7" s="3357"/>
      <c r="J7" s="3244"/>
      <c r="K7" s="3244"/>
    </row>
    <row r="8" spans="1:11" s="3238" customFormat="1" ht="50.25" customHeight="1">
      <c r="A8" s="3236"/>
      <c r="B8" s="3245">
        <v>5</v>
      </c>
      <c r="C8" s="3246" t="s">
        <v>20</v>
      </c>
      <c r="D8" s="3246" t="s">
        <v>15</v>
      </c>
      <c r="E8" s="3247">
        <v>0.43420000000000003</v>
      </c>
      <c r="F8" s="3247">
        <v>1</v>
      </c>
      <c r="G8" s="3248">
        <v>1099</v>
      </c>
      <c r="H8" s="3370">
        <f t="shared" si="0"/>
        <v>477.18580000000003</v>
      </c>
      <c r="I8" s="3357"/>
      <c r="J8" s="3244"/>
      <c r="K8" s="3244"/>
    </row>
    <row r="9" spans="1:11" s="3238" customFormat="1" ht="44.25" customHeight="1">
      <c r="A9" s="3236"/>
      <c r="B9" s="3245">
        <v>6</v>
      </c>
      <c r="C9" s="3246" t="s">
        <v>105</v>
      </c>
      <c r="D9" s="3246" t="s">
        <v>15</v>
      </c>
      <c r="E9" s="3247">
        <v>0.43420000000000003</v>
      </c>
      <c r="F9" s="3247">
        <v>1</v>
      </c>
      <c r="G9" s="3252">
        <v>1710</v>
      </c>
      <c r="H9" s="3370">
        <f t="shared" si="0"/>
        <v>742.4820000000001</v>
      </c>
      <c r="I9" s="3357"/>
      <c r="J9" s="3244"/>
      <c r="K9" s="3244"/>
    </row>
    <row r="10" spans="1:11" s="3238" customFormat="1" ht="33.75" customHeight="1">
      <c r="A10" s="3236"/>
      <c r="B10" s="3245">
        <v>7</v>
      </c>
      <c r="C10" s="3246" t="s">
        <v>26</v>
      </c>
      <c r="D10" s="3246" t="s">
        <v>9</v>
      </c>
      <c r="E10" s="3247">
        <v>1</v>
      </c>
      <c r="F10" s="3247">
        <v>1</v>
      </c>
      <c r="G10" s="3253">
        <v>850</v>
      </c>
      <c r="H10" s="3370">
        <f t="shared" si="0"/>
        <v>850</v>
      </c>
      <c r="I10" s="3357"/>
      <c r="J10" s="3244"/>
      <c r="K10" s="3244"/>
    </row>
    <row r="11" spans="1:11" s="3238" customFormat="1" ht="39.75" customHeight="1">
      <c r="A11" s="3236"/>
      <c r="B11" s="3245">
        <v>8</v>
      </c>
      <c r="C11" s="3246" t="s">
        <v>25</v>
      </c>
      <c r="D11" s="3246" t="s">
        <v>15</v>
      </c>
      <c r="E11" s="3247">
        <v>0.43420000000000003</v>
      </c>
      <c r="F11" s="3247">
        <v>1</v>
      </c>
      <c r="G11" s="3253">
        <v>9936</v>
      </c>
      <c r="H11" s="3370">
        <f t="shared" si="0"/>
        <v>4314.211200000001</v>
      </c>
      <c r="I11" s="3357"/>
      <c r="J11" s="3244"/>
      <c r="K11" s="3244"/>
    </row>
    <row r="12" spans="1:11" s="3238" customFormat="1" ht="46.5" customHeight="1">
      <c r="A12" s="3236"/>
      <c r="B12" s="3245">
        <v>9</v>
      </c>
      <c r="C12" s="3246" t="s">
        <v>144</v>
      </c>
      <c r="D12" s="3246" t="s">
        <v>30</v>
      </c>
      <c r="E12" s="3247">
        <v>0.43420000000000003</v>
      </c>
      <c r="F12" s="3247">
        <v>1</v>
      </c>
      <c r="G12" s="3248">
        <v>14039</v>
      </c>
      <c r="H12" s="3370">
        <f t="shared" si="0"/>
        <v>6095.7338</v>
      </c>
      <c r="I12" s="3357"/>
      <c r="J12" s="3244"/>
      <c r="K12" s="3244"/>
    </row>
    <row r="13" spans="1:11" s="3238" customFormat="1" ht="39.75" customHeight="1">
      <c r="A13" s="3236"/>
      <c r="B13" s="3245">
        <v>10</v>
      </c>
      <c r="C13" s="3246" t="s">
        <v>32</v>
      </c>
      <c r="D13" s="3246" t="s">
        <v>33</v>
      </c>
      <c r="E13" s="3247">
        <v>200</v>
      </c>
      <c r="F13" s="3247" t="s">
        <v>34</v>
      </c>
      <c r="G13" s="3248">
        <v>22.39</v>
      </c>
      <c r="H13" s="3370">
        <f aca="true" t="shared" si="1" ref="H13:H19">E13*G13</f>
        <v>4478</v>
      </c>
      <c r="I13" s="3357"/>
      <c r="J13" s="3244"/>
      <c r="K13" s="3357"/>
    </row>
    <row r="14" spans="1:11" s="3238" customFormat="1" ht="38.25" customHeight="1">
      <c r="A14" s="3236"/>
      <c r="B14" s="3245">
        <v>11</v>
      </c>
      <c r="C14" s="3246" t="s">
        <v>35</v>
      </c>
      <c r="D14" s="3246" t="s">
        <v>36</v>
      </c>
      <c r="E14" s="3247">
        <v>0.2</v>
      </c>
      <c r="F14" s="3247" t="s">
        <v>34</v>
      </c>
      <c r="G14" s="3248">
        <v>408.6</v>
      </c>
      <c r="H14" s="3370">
        <f t="shared" si="1"/>
        <v>81.72000000000001</v>
      </c>
      <c r="I14" s="3357"/>
      <c r="J14" s="3357"/>
      <c r="K14" s="3244"/>
    </row>
    <row r="15" spans="1:11" s="3238" customFormat="1" ht="24.75" customHeight="1">
      <c r="A15" s="3236"/>
      <c r="B15" s="3245">
        <v>12</v>
      </c>
      <c r="C15" s="3246" t="s">
        <v>37</v>
      </c>
      <c r="D15" s="3246" t="s">
        <v>38</v>
      </c>
      <c r="E15" s="3247">
        <v>30</v>
      </c>
      <c r="F15" s="3247" t="s">
        <v>34</v>
      </c>
      <c r="G15" s="3248">
        <v>20.13</v>
      </c>
      <c r="H15" s="3370">
        <f t="shared" si="1"/>
        <v>603.9</v>
      </c>
      <c r="I15" s="3357"/>
      <c r="J15" s="3244"/>
      <c r="K15" s="3244"/>
    </row>
    <row r="16" spans="1:11" s="3238" customFormat="1" ht="36" customHeight="1">
      <c r="A16" s="3236"/>
      <c r="B16" s="3245">
        <v>13</v>
      </c>
      <c r="C16" s="3246" t="s">
        <v>39</v>
      </c>
      <c r="D16" s="3246" t="s">
        <v>33</v>
      </c>
      <c r="E16" s="3247">
        <v>30</v>
      </c>
      <c r="F16" s="3247" t="s">
        <v>34</v>
      </c>
      <c r="G16" s="3248">
        <v>41.8</v>
      </c>
      <c r="H16" s="3370">
        <f t="shared" si="1"/>
        <v>1254</v>
      </c>
      <c r="I16" s="3357"/>
      <c r="J16" s="3244"/>
      <c r="K16" s="3244"/>
    </row>
    <row r="17" spans="1:11" s="3238" customFormat="1" ht="33.75" customHeight="1">
      <c r="A17" s="3236"/>
      <c r="B17" s="3245">
        <v>14</v>
      </c>
      <c r="C17" s="3246" t="s">
        <v>40</v>
      </c>
      <c r="D17" s="3246" t="s">
        <v>38</v>
      </c>
      <c r="E17" s="3247">
        <v>15</v>
      </c>
      <c r="F17" s="3247" t="s">
        <v>34</v>
      </c>
      <c r="G17" s="3248">
        <v>170.7</v>
      </c>
      <c r="H17" s="3370">
        <f t="shared" si="1"/>
        <v>2560.5</v>
      </c>
      <c r="I17" s="3357"/>
      <c r="J17" s="3244"/>
      <c r="K17" s="3244"/>
    </row>
    <row r="18" spans="1:11" s="3238" customFormat="1" ht="33.75" customHeight="1">
      <c r="A18" s="3236"/>
      <c r="B18" s="3245">
        <v>15</v>
      </c>
      <c r="C18" s="3246" t="s">
        <v>42</v>
      </c>
      <c r="D18" s="3246" t="s">
        <v>38</v>
      </c>
      <c r="E18" s="3247">
        <v>15</v>
      </c>
      <c r="F18" s="3247" t="s">
        <v>34</v>
      </c>
      <c r="G18" s="3248">
        <v>36.39</v>
      </c>
      <c r="H18" s="3370">
        <f t="shared" si="1"/>
        <v>545.85</v>
      </c>
      <c r="I18" s="3357"/>
      <c r="J18" s="3244"/>
      <c r="K18" s="3244"/>
    </row>
    <row r="19" spans="1:11" s="3238" customFormat="1" ht="36" customHeight="1">
      <c r="A19" s="3236"/>
      <c r="B19" s="3245">
        <v>16</v>
      </c>
      <c r="C19" s="3246" t="s">
        <v>43</v>
      </c>
      <c r="D19" s="3246" t="s">
        <v>38</v>
      </c>
      <c r="E19" s="3247">
        <v>15</v>
      </c>
      <c r="F19" s="3247" t="s">
        <v>34</v>
      </c>
      <c r="G19" s="3248">
        <v>137</v>
      </c>
      <c r="H19" s="3370">
        <f t="shared" si="1"/>
        <v>2055</v>
      </c>
      <c r="I19" s="3357"/>
      <c r="J19" s="3244"/>
      <c r="K19" s="3244"/>
    </row>
    <row r="20" spans="2:11" ht="29.25" customHeight="1">
      <c r="B20" s="3245">
        <v>17</v>
      </c>
      <c r="C20" s="3246" t="s">
        <v>50</v>
      </c>
      <c r="D20" s="3246" t="s">
        <v>15</v>
      </c>
      <c r="E20" s="3247">
        <v>0.43420000000000003</v>
      </c>
      <c r="F20" s="3247">
        <v>12</v>
      </c>
      <c r="G20" s="3248">
        <v>3290</v>
      </c>
      <c r="H20" s="3370">
        <f>E20*F20*G20</f>
        <v>17142.216</v>
      </c>
      <c r="I20" s="3357"/>
      <c r="J20" s="3261"/>
      <c r="K20" s="3261"/>
    </row>
    <row r="21" spans="2:11" ht="29.25" customHeight="1">
      <c r="B21" s="3245">
        <v>18</v>
      </c>
      <c r="C21" s="3255" t="s">
        <v>46</v>
      </c>
      <c r="D21" s="3255"/>
      <c r="E21" s="3376"/>
      <c r="F21" s="3376" t="s">
        <v>47</v>
      </c>
      <c r="G21" s="3364"/>
      <c r="H21" s="3370">
        <f>1.39*12*434.2</f>
        <v>7242.456</v>
      </c>
      <c r="I21" s="3357"/>
      <c r="J21" s="3261"/>
      <c r="K21" s="3261"/>
    </row>
    <row r="22" spans="2:11" ht="29.25" customHeight="1">
      <c r="B22" s="3245">
        <v>19</v>
      </c>
      <c r="C22" s="3246" t="s">
        <v>240</v>
      </c>
      <c r="D22" s="3246" t="s">
        <v>38</v>
      </c>
      <c r="E22" s="3247">
        <v>434.2</v>
      </c>
      <c r="F22" s="3247">
        <v>12</v>
      </c>
      <c r="G22" s="3248">
        <v>0.21</v>
      </c>
      <c r="H22" s="3370">
        <f aca="true" t="shared" si="2" ref="H22:H30">E22*F22*G22</f>
        <v>1094.184</v>
      </c>
      <c r="I22" s="3357"/>
      <c r="J22" s="3261"/>
      <c r="K22" s="3261"/>
    </row>
    <row r="23" spans="1:11" s="3238" customFormat="1" ht="18" customHeight="1">
      <c r="A23" s="3236"/>
      <c r="B23" s="3245">
        <v>20</v>
      </c>
      <c r="C23" s="3246" t="s">
        <v>161</v>
      </c>
      <c r="D23" s="3246" t="s">
        <v>66</v>
      </c>
      <c r="E23" s="3288">
        <v>3</v>
      </c>
      <c r="F23" s="3288">
        <v>1</v>
      </c>
      <c r="G23" s="3288">
        <v>982.88</v>
      </c>
      <c r="H23" s="3370">
        <f t="shared" si="2"/>
        <v>2948.64</v>
      </c>
      <c r="I23" s="3357"/>
      <c r="J23" s="3244"/>
      <c r="K23" s="3244"/>
    </row>
    <row r="24" spans="1:11" s="3238" customFormat="1" ht="22.5" customHeight="1">
      <c r="A24" s="3236"/>
      <c r="B24" s="3245">
        <v>21</v>
      </c>
      <c r="C24" s="3246" t="s">
        <v>160</v>
      </c>
      <c r="D24" s="3246" t="s">
        <v>75</v>
      </c>
      <c r="E24" s="3288">
        <v>4</v>
      </c>
      <c r="F24" s="3288">
        <v>1</v>
      </c>
      <c r="G24" s="3288">
        <v>531</v>
      </c>
      <c r="H24" s="3370">
        <f t="shared" si="2"/>
        <v>2124</v>
      </c>
      <c r="I24" s="3357"/>
      <c r="J24" s="3244"/>
      <c r="K24" s="3244"/>
    </row>
    <row r="25" spans="1:11" s="3238" customFormat="1" ht="21" customHeight="1">
      <c r="A25" s="3236"/>
      <c r="B25" s="3245">
        <v>22</v>
      </c>
      <c r="C25" s="3246" t="s">
        <v>157</v>
      </c>
      <c r="D25" s="3246" t="s">
        <v>66</v>
      </c>
      <c r="E25" s="3288">
        <v>2</v>
      </c>
      <c r="F25" s="3288">
        <v>1</v>
      </c>
      <c r="G25" s="3288">
        <v>1554.56</v>
      </c>
      <c r="H25" s="3370">
        <f t="shared" si="2"/>
        <v>3109.12</v>
      </c>
      <c r="I25" s="3357"/>
      <c r="J25" s="3244"/>
      <c r="K25" s="3244"/>
    </row>
    <row r="26" spans="1:11" s="3238" customFormat="1" ht="35.25" customHeight="1">
      <c r="A26" s="3236"/>
      <c r="B26" s="3245">
        <v>23</v>
      </c>
      <c r="C26" s="3246" t="s">
        <v>178</v>
      </c>
      <c r="D26" s="3246" t="s">
        <v>159</v>
      </c>
      <c r="E26" s="3288">
        <v>0.3</v>
      </c>
      <c r="F26" s="3288">
        <v>1</v>
      </c>
      <c r="G26" s="3288">
        <v>6278</v>
      </c>
      <c r="H26" s="3370">
        <f t="shared" si="2"/>
        <v>1883.3999999999999</v>
      </c>
      <c r="I26" s="3357"/>
      <c r="J26" s="3244"/>
      <c r="K26" s="3244"/>
    </row>
    <row r="27" spans="2:12" ht="24" customHeight="1">
      <c r="B27" s="3245">
        <v>24</v>
      </c>
      <c r="C27" s="3246" t="s">
        <v>386</v>
      </c>
      <c r="D27" s="3246" t="s">
        <v>282</v>
      </c>
      <c r="E27" s="3247">
        <v>3</v>
      </c>
      <c r="F27" s="3247">
        <v>1</v>
      </c>
      <c r="G27" s="3364">
        <v>1400</v>
      </c>
      <c r="H27" s="3370">
        <f t="shared" si="2"/>
        <v>4200</v>
      </c>
      <c r="I27" s="3357"/>
      <c r="J27" s="3261"/>
      <c r="K27" s="3379"/>
      <c r="L27" s="3350"/>
    </row>
    <row r="28" spans="2:12" ht="24" customHeight="1">
      <c r="B28" s="3245">
        <v>25</v>
      </c>
      <c r="C28" s="3246" t="s">
        <v>387</v>
      </c>
      <c r="D28" s="3246" t="s">
        <v>69</v>
      </c>
      <c r="E28" s="3247">
        <v>3</v>
      </c>
      <c r="F28" s="3247">
        <v>1</v>
      </c>
      <c r="G28" s="3248">
        <v>531</v>
      </c>
      <c r="H28" s="3370">
        <f t="shared" si="2"/>
        <v>1593</v>
      </c>
      <c r="I28" s="3357"/>
      <c r="J28" s="3261"/>
      <c r="K28" s="3379"/>
      <c r="L28" s="3350"/>
    </row>
    <row r="29" spans="2:12" ht="24" customHeight="1">
      <c r="B29" s="3245">
        <v>26</v>
      </c>
      <c r="C29" s="3246" t="s">
        <v>388</v>
      </c>
      <c r="D29" s="3246" t="s">
        <v>203</v>
      </c>
      <c r="E29" s="3247">
        <v>2</v>
      </c>
      <c r="F29" s="3247">
        <v>1</v>
      </c>
      <c r="G29" s="3248">
        <v>1000</v>
      </c>
      <c r="H29" s="3370">
        <f t="shared" si="2"/>
        <v>2000</v>
      </c>
      <c r="I29" s="3357"/>
      <c r="J29" s="3261"/>
      <c r="K29" s="3379"/>
      <c r="L29" s="3350"/>
    </row>
    <row r="30" spans="2:12" ht="24" customHeight="1">
      <c r="B30" s="3245">
        <v>27</v>
      </c>
      <c r="C30" s="3246" t="s">
        <v>389</v>
      </c>
      <c r="D30" s="3246" t="s">
        <v>282</v>
      </c>
      <c r="E30" s="3247">
        <v>2.5</v>
      </c>
      <c r="F30" s="3247">
        <v>1</v>
      </c>
      <c r="G30" s="3248">
        <v>1300</v>
      </c>
      <c r="H30" s="3370">
        <f t="shared" si="2"/>
        <v>3250</v>
      </c>
      <c r="I30" s="3357"/>
      <c r="J30" s="3261"/>
      <c r="K30" s="3379"/>
      <c r="L30" s="3350"/>
    </row>
    <row r="31" spans="2:12" ht="24" customHeight="1">
      <c r="B31" s="3245">
        <v>28</v>
      </c>
      <c r="C31" s="3255" t="s">
        <v>64</v>
      </c>
      <c r="D31" s="3255"/>
      <c r="E31" s="3376"/>
      <c r="F31" s="3376"/>
      <c r="G31" s="3364"/>
      <c r="H31" s="3370">
        <v>8200</v>
      </c>
      <c r="I31" s="3357"/>
      <c r="J31" s="3261"/>
      <c r="K31" s="3379"/>
      <c r="L31" s="3350"/>
    </row>
    <row r="32" spans="2:11" ht="12.75">
      <c r="B32" s="3389" t="s">
        <v>53</v>
      </c>
      <c r="C32" s="3389"/>
      <c r="D32" s="3389"/>
      <c r="E32" s="3389"/>
      <c r="F32" s="3389"/>
      <c r="G32" s="3390"/>
      <c r="H32" s="3391">
        <f>SUM(H4:H31)</f>
        <v>88626.3308</v>
      </c>
      <c r="I32" s="3363"/>
      <c r="J32" s="3261"/>
      <c r="K32" s="3261"/>
    </row>
    <row r="33" spans="9:11" ht="12.75">
      <c r="I33" s="3261"/>
      <c r="J33" s="3261"/>
      <c r="K33" s="3261"/>
    </row>
    <row r="34" spans="8:11" ht="12.75">
      <c r="H34" s="3275"/>
      <c r="I34" s="3261" t="s">
        <v>54</v>
      </c>
      <c r="J34" s="3261"/>
      <c r="K34" s="3261"/>
    </row>
    <row r="38" ht="12.75">
      <c r="E38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B1">
      <selection activeCell="B1" sqref="B1"/>
    </sheetView>
  </sheetViews>
  <sheetFormatPr defaultColWidth="9.140625" defaultRowHeight="12.75"/>
  <cols>
    <col min="1" max="1" width="0" style="387" hidden="1" customWidth="1"/>
    <col min="2" max="2" width="7.140625" style="387" customWidth="1"/>
    <col min="3" max="3" width="50.00390625" style="387" customWidth="1"/>
    <col min="4" max="4" width="15.421875" style="387" customWidth="1"/>
    <col min="5" max="5" width="9.8515625" style="387" customWidth="1"/>
    <col min="6" max="6" width="8.140625" style="387" customWidth="1"/>
    <col min="7" max="7" width="10.8515625" style="387" customWidth="1"/>
    <col min="8" max="9" width="0" style="387" hidden="1" customWidth="1"/>
    <col min="10" max="10" width="12.28125" style="387" customWidth="1"/>
    <col min="11" max="11" width="6.140625" style="388" customWidth="1"/>
    <col min="12" max="12" width="2.421875" style="389" customWidth="1"/>
    <col min="13" max="13" width="7.140625" style="389" customWidth="1"/>
    <col min="14" max="16384" width="9.140625" style="389" customWidth="1"/>
  </cols>
  <sheetData>
    <row r="1" spans="1:11" s="390" customFormat="1" ht="33" customHeight="1">
      <c r="A1" s="387"/>
      <c r="B1" s="3404" t="s">
        <v>124</v>
      </c>
      <c r="C1" s="3404"/>
      <c r="D1" s="3404"/>
      <c r="E1" s="3404"/>
      <c r="F1" s="3404"/>
      <c r="G1" s="3404"/>
      <c r="H1" s="3404"/>
      <c r="I1" s="3404"/>
      <c r="J1" s="3404"/>
      <c r="K1" s="388"/>
    </row>
    <row r="2" spans="1:13" s="390" customFormat="1" ht="52.5" customHeight="1">
      <c r="A2" s="391"/>
      <c r="B2" s="392" t="s">
        <v>1</v>
      </c>
      <c r="C2" s="393" t="s">
        <v>2</v>
      </c>
      <c r="D2" s="393" t="s">
        <v>3</v>
      </c>
      <c r="E2" s="394" t="s">
        <v>4</v>
      </c>
      <c r="F2" s="394" t="s">
        <v>5</v>
      </c>
      <c r="G2" s="394" t="s">
        <v>6</v>
      </c>
      <c r="H2" s="394"/>
      <c r="I2" s="394"/>
      <c r="J2" s="395" t="s">
        <v>7</v>
      </c>
      <c r="K2" s="396"/>
      <c r="L2" s="397"/>
      <c r="M2" s="397"/>
    </row>
    <row r="3" spans="1:13" s="390" customFormat="1" ht="21" customHeight="1">
      <c r="A3" s="387"/>
      <c r="B3" s="398">
        <v>1</v>
      </c>
      <c r="C3" s="399" t="s">
        <v>8</v>
      </c>
      <c r="D3" s="399" t="s">
        <v>9</v>
      </c>
      <c r="E3" s="400">
        <v>1</v>
      </c>
      <c r="F3" s="400">
        <v>2</v>
      </c>
      <c r="G3" s="401">
        <v>5460</v>
      </c>
      <c r="H3" s="401"/>
      <c r="I3" s="401"/>
      <c r="J3" s="402">
        <v>10920</v>
      </c>
      <c r="K3" s="403"/>
      <c r="L3" s="397"/>
      <c r="M3" s="397"/>
    </row>
    <row r="4" spans="1:13" s="390" customFormat="1" ht="25.5" customHeight="1">
      <c r="A4" s="387"/>
      <c r="B4" s="398">
        <v>2</v>
      </c>
      <c r="C4" s="399" t="s">
        <v>10</v>
      </c>
      <c r="D4" s="399" t="s">
        <v>11</v>
      </c>
      <c r="E4" s="400">
        <v>0.5</v>
      </c>
      <c r="F4" s="400">
        <v>2</v>
      </c>
      <c r="G4" s="401">
        <v>6500</v>
      </c>
      <c r="H4" s="401"/>
      <c r="I4" s="401"/>
      <c r="J4" s="402">
        <v>6500</v>
      </c>
      <c r="K4" s="403"/>
      <c r="L4" s="397"/>
      <c r="M4" s="397"/>
    </row>
    <row r="5" spans="1:13" s="390" customFormat="1" ht="18.75" customHeight="1">
      <c r="A5" s="387"/>
      <c r="B5" s="398">
        <v>3</v>
      </c>
      <c r="C5" s="399" t="s">
        <v>12</v>
      </c>
      <c r="D5" s="399" t="s">
        <v>13</v>
      </c>
      <c r="E5" s="400">
        <v>60</v>
      </c>
      <c r="F5" s="400">
        <v>2</v>
      </c>
      <c r="G5" s="401">
        <v>146.72</v>
      </c>
      <c r="H5" s="401"/>
      <c r="I5" s="401"/>
      <c r="J5" s="402">
        <v>17606.4</v>
      </c>
      <c r="K5" s="403"/>
      <c r="L5" s="397"/>
      <c r="M5" s="397"/>
    </row>
    <row r="6" spans="1:13" s="390" customFormat="1" ht="21" customHeight="1">
      <c r="A6" s="387"/>
      <c r="B6" s="398">
        <v>4</v>
      </c>
      <c r="C6" s="399" t="s">
        <v>14</v>
      </c>
      <c r="D6" s="404" t="s">
        <v>15</v>
      </c>
      <c r="E6" s="400">
        <v>4.0246</v>
      </c>
      <c r="F6" s="400">
        <v>2</v>
      </c>
      <c r="G6" s="401">
        <v>1500</v>
      </c>
      <c r="H6" s="401"/>
      <c r="I6" s="401"/>
      <c r="J6" s="402">
        <v>12073.8</v>
      </c>
      <c r="K6" s="403"/>
      <c r="L6" s="397"/>
      <c r="M6" s="397"/>
    </row>
    <row r="7" spans="1:13" s="390" customFormat="1" ht="24.75" customHeight="1">
      <c r="A7" s="387"/>
      <c r="B7" s="398">
        <v>5</v>
      </c>
      <c r="C7" s="399" t="s">
        <v>16</v>
      </c>
      <c r="D7" s="404" t="s">
        <v>15</v>
      </c>
      <c r="E7" s="400">
        <v>4.0246</v>
      </c>
      <c r="F7" s="400">
        <v>2</v>
      </c>
      <c r="G7" s="401">
        <v>1440</v>
      </c>
      <c r="H7" s="401"/>
      <c r="I7" s="401"/>
      <c r="J7" s="402">
        <v>11590.848000000002</v>
      </c>
      <c r="K7" s="403"/>
      <c r="L7" s="397"/>
      <c r="M7" s="397"/>
    </row>
    <row r="8" spans="1:13" s="390" customFormat="1" ht="28.5" customHeight="1">
      <c r="A8" s="387"/>
      <c r="B8" s="398">
        <v>6</v>
      </c>
      <c r="C8" s="399" t="s">
        <v>17</v>
      </c>
      <c r="D8" s="404" t="s">
        <v>15</v>
      </c>
      <c r="E8" s="400">
        <v>4.0246</v>
      </c>
      <c r="F8" s="400">
        <v>2</v>
      </c>
      <c r="G8" s="401">
        <v>1320</v>
      </c>
      <c r="H8" s="401"/>
      <c r="I8" s="401"/>
      <c r="J8" s="402">
        <v>10624.944000000001</v>
      </c>
      <c r="K8" s="403"/>
      <c r="L8" s="397"/>
      <c r="M8" s="397"/>
    </row>
    <row r="9" spans="1:13" s="390" customFormat="1" ht="27" customHeight="1">
      <c r="A9" s="387"/>
      <c r="B9" s="398">
        <v>7</v>
      </c>
      <c r="C9" s="399" t="s">
        <v>18</v>
      </c>
      <c r="D9" s="404" t="s">
        <v>19</v>
      </c>
      <c r="E9" s="400">
        <v>0.8</v>
      </c>
      <c r="F9" s="400">
        <v>2</v>
      </c>
      <c r="G9" s="401">
        <v>559.29</v>
      </c>
      <c r="H9" s="401"/>
      <c r="I9" s="401"/>
      <c r="J9" s="402">
        <v>894.864</v>
      </c>
      <c r="K9" s="403"/>
      <c r="L9" s="397"/>
      <c r="M9" s="397"/>
    </row>
    <row r="10" spans="1:13" s="390" customFormat="1" ht="55.5" customHeight="1">
      <c r="A10" s="387"/>
      <c r="B10" s="398">
        <v>8</v>
      </c>
      <c r="C10" s="399" t="s">
        <v>20</v>
      </c>
      <c r="D10" s="404" t="s">
        <v>15</v>
      </c>
      <c r="E10" s="400">
        <v>4.0246</v>
      </c>
      <c r="F10" s="400">
        <v>2</v>
      </c>
      <c r="G10" s="401">
        <v>3003.38</v>
      </c>
      <c r="H10" s="401"/>
      <c r="I10" s="401"/>
      <c r="J10" s="402">
        <v>24174.806296000002</v>
      </c>
      <c r="K10" s="403"/>
      <c r="L10" s="397"/>
      <c r="M10" s="397"/>
    </row>
    <row r="11" spans="1:13" s="390" customFormat="1" ht="69" customHeight="1">
      <c r="A11" s="387"/>
      <c r="B11" s="398">
        <v>9</v>
      </c>
      <c r="C11" s="399" t="s">
        <v>21</v>
      </c>
      <c r="D11" s="404" t="s">
        <v>15</v>
      </c>
      <c r="E11" s="400">
        <v>4.0246</v>
      </c>
      <c r="F11" s="400">
        <v>2</v>
      </c>
      <c r="G11" s="405">
        <v>1710</v>
      </c>
      <c r="H11" s="405"/>
      <c r="I11" s="405"/>
      <c r="J11" s="402">
        <v>13764.132000000001</v>
      </c>
      <c r="K11" s="403"/>
      <c r="L11" s="397"/>
      <c r="M11" s="397"/>
    </row>
    <row r="12" spans="1:13" s="390" customFormat="1" ht="24.75" customHeight="1">
      <c r="A12" s="387"/>
      <c r="B12" s="398">
        <v>10</v>
      </c>
      <c r="C12" s="399" t="s">
        <v>22</v>
      </c>
      <c r="D12" s="404" t="s">
        <v>23</v>
      </c>
      <c r="E12" s="400">
        <v>1</v>
      </c>
      <c r="F12" s="400">
        <v>2</v>
      </c>
      <c r="G12" s="401">
        <v>5060.23</v>
      </c>
      <c r="H12" s="401"/>
      <c r="I12" s="401"/>
      <c r="J12" s="402">
        <v>10120.46</v>
      </c>
      <c r="K12" s="403"/>
      <c r="L12" s="397"/>
      <c r="M12" s="397"/>
    </row>
    <row r="13" spans="1:13" s="390" customFormat="1" ht="30.75" customHeight="1">
      <c r="A13" s="387"/>
      <c r="B13" s="398">
        <v>11</v>
      </c>
      <c r="C13" s="399" t="s">
        <v>24</v>
      </c>
      <c r="D13" s="404" t="s">
        <v>15</v>
      </c>
      <c r="E13" s="400">
        <v>4.0246</v>
      </c>
      <c r="F13" s="400">
        <v>2</v>
      </c>
      <c r="G13" s="401">
        <v>19.7</v>
      </c>
      <c r="H13" s="401"/>
      <c r="I13" s="401"/>
      <c r="J13" s="402">
        <v>158.56924</v>
      </c>
      <c r="K13" s="403"/>
      <c r="L13" s="397"/>
      <c r="M13" s="397"/>
    </row>
    <row r="14" spans="1:13" s="390" customFormat="1" ht="29.25" customHeight="1">
      <c r="A14" s="387"/>
      <c r="B14" s="398">
        <v>12</v>
      </c>
      <c r="C14" s="399" t="s">
        <v>25</v>
      </c>
      <c r="D14" s="404" t="s">
        <v>15</v>
      </c>
      <c r="E14" s="400">
        <v>4.0246</v>
      </c>
      <c r="F14" s="400">
        <v>1</v>
      </c>
      <c r="G14" s="406">
        <v>9936</v>
      </c>
      <c r="H14" s="406"/>
      <c r="I14" s="406"/>
      <c r="J14" s="402">
        <v>39988.4256</v>
      </c>
      <c r="K14" s="403"/>
      <c r="L14" s="397"/>
      <c r="M14" s="397"/>
    </row>
    <row r="15" spans="1:13" s="390" customFormat="1" ht="19.5" customHeight="1">
      <c r="A15" s="387"/>
      <c r="B15" s="398">
        <v>13</v>
      </c>
      <c r="C15" s="399" t="s">
        <v>26</v>
      </c>
      <c r="D15" s="399" t="s">
        <v>9</v>
      </c>
      <c r="E15" s="400">
        <v>1</v>
      </c>
      <c r="F15" s="400">
        <v>2</v>
      </c>
      <c r="G15" s="406">
        <v>3036.14</v>
      </c>
      <c r="H15" s="406"/>
      <c r="I15" s="406"/>
      <c r="J15" s="402">
        <v>6072.28</v>
      </c>
      <c r="K15" s="403"/>
      <c r="L15" s="397"/>
      <c r="M15" s="397"/>
    </row>
    <row r="16" spans="1:13" s="390" customFormat="1" ht="87" customHeight="1">
      <c r="A16" s="387"/>
      <c r="B16" s="398">
        <v>14</v>
      </c>
      <c r="C16" s="399" t="s">
        <v>27</v>
      </c>
      <c r="D16" s="399" t="s">
        <v>28</v>
      </c>
      <c r="E16" s="400">
        <v>4</v>
      </c>
      <c r="F16" s="400">
        <v>12</v>
      </c>
      <c r="G16" s="405">
        <v>266.33</v>
      </c>
      <c r="H16" s="405"/>
      <c r="I16" s="405"/>
      <c r="J16" s="402">
        <v>12783.84</v>
      </c>
      <c r="K16" s="403"/>
      <c r="L16" s="397"/>
      <c r="M16" s="397"/>
    </row>
    <row r="17" spans="1:13" s="390" customFormat="1" ht="36" customHeight="1">
      <c r="A17" s="387"/>
      <c r="B17" s="398">
        <v>15</v>
      </c>
      <c r="C17" s="399" t="s">
        <v>29</v>
      </c>
      <c r="D17" s="404" t="s">
        <v>30</v>
      </c>
      <c r="E17" s="400">
        <v>4.0246</v>
      </c>
      <c r="F17" s="400">
        <v>1</v>
      </c>
      <c r="G17" s="401">
        <v>14039</v>
      </c>
      <c r="H17" s="401"/>
      <c r="I17" s="401"/>
      <c r="J17" s="402">
        <v>56501.35940000001</v>
      </c>
      <c r="K17" s="403"/>
      <c r="L17" s="397"/>
      <c r="M17" s="397"/>
    </row>
    <row r="18" spans="1:13" s="390" customFormat="1" ht="23.25" customHeight="1">
      <c r="A18" s="387"/>
      <c r="B18" s="398">
        <v>16</v>
      </c>
      <c r="C18" s="399" t="s">
        <v>31</v>
      </c>
      <c r="D18" s="399" t="s">
        <v>28</v>
      </c>
      <c r="E18" s="400">
        <v>4</v>
      </c>
      <c r="F18" s="400">
        <v>2</v>
      </c>
      <c r="G18" s="405">
        <v>2000</v>
      </c>
      <c r="H18" s="405"/>
      <c r="I18" s="405"/>
      <c r="J18" s="402">
        <v>16000</v>
      </c>
      <c r="K18" s="403"/>
      <c r="L18" s="397"/>
      <c r="M18" s="397"/>
    </row>
    <row r="19" spans="1:13" s="390" customFormat="1" ht="21" customHeight="1">
      <c r="A19" s="387"/>
      <c r="B19" s="398">
        <v>17</v>
      </c>
      <c r="C19" s="399" t="s">
        <v>32</v>
      </c>
      <c r="D19" s="399" t="s">
        <v>33</v>
      </c>
      <c r="E19" s="400">
        <v>800</v>
      </c>
      <c r="F19" s="407" t="s">
        <v>34</v>
      </c>
      <c r="G19" s="401">
        <v>22.39</v>
      </c>
      <c r="H19" s="401"/>
      <c r="I19" s="401"/>
      <c r="J19" s="402">
        <v>17912</v>
      </c>
      <c r="K19" s="403"/>
      <c r="L19" s="397"/>
      <c r="M19" s="397"/>
    </row>
    <row r="20" spans="1:13" s="390" customFormat="1" ht="21.75" customHeight="1">
      <c r="A20" s="387"/>
      <c r="B20" s="398">
        <v>18</v>
      </c>
      <c r="C20" s="399" t="s">
        <v>35</v>
      </c>
      <c r="D20" s="399" t="s">
        <v>36</v>
      </c>
      <c r="E20" s="400">
        <v>1</v>
      </c>
      <c r="F20" s="407" t="s">
        <v>34</v>
      </c>
      <c r="G20" s="401">
        <v>408.6</v>
      </c>
      <c r="H20" s="401"/>
      <c r="I20" s="401"/>
      <c r="J20" s="402">
        <v>408.6</v>
      </c>
      <c r="K20" s="403"/>
      <c r="L20" s="397"/>
      <c r="M20" s="397"/>
    </row>
    <row r="21" spans="1:13" s="390" customFormat="1" ht="22.5" customHeight="1">
      <c r="A21" s="387"/>
      <c r="B21" s="398">
        <v>19</v>
      </c>
      <c r="C21" s="399" t="s">
        <v>37</v>
      </c>
      <c r="D21" s="399" t="s">
        <v>38</v>
      </c>
      <c r="E21" s="400">
        <v>250</v>
      </c>
      <c r="F21" s="407" t="s">
        <v>34</v>
      </c>
      <c r="G21" s="401">
        <v>20.13</v>
      </c>
      <c r="H21" s="401"/>
      <c r="I21" s="401"/>
      <c r="J21" s="402">
        <v>5032.5</v>
      </c>
      <c r="K21" s="403"/>
      <c r="L21" s="397"/>
      <c r="M21" s="397"/>
    </row>
    <row r="22" spans="1:13" s="390" customFormat="1" ht="23.25" customHeight="1">
      <c r="A22" s="387"/>
      <c r="B22" s="398">
        <v>20</v>
      </c>
      <c r="C22" s="399" t="s">
        <v>39</v>
      </c>
      <c r="D22" s="399" t="s">
        <v>33</v>
      </c>
      <c r="E22" s="400">
        <v>300</v>
      </c>
      <c r="F22" s="407" t="s">
        <v>34</v>
      </c>
      <c r="G22" s="401">
        <v>41.8</v>
      </c>
      <c r="H22" s="401"/>
      <c r="I22" s="401"/>
      <c r="J22" s="402">
        <v>12540</v>
      </c>
      <c r="K22" s="403"/>
      <c r="L22" s="397"/>
      <c r="M22" s="397"/>
    </row>
    <row r="23" spans="1:13" s="390" customFormat="1" ht="35.25" customHeight="1">
      <c r="A23" s="387"/>
      <c r="B23" s="398">
        <v>21</v>
      </c>
      <c r="C23" s="399" t="s">
        <v>40</v>
      </c>
      <c r="D23" s="399" t="s">
        <v>38</v>
      </c>
      <c r="E23" s="400">
        <v>100</v>
      </c>
      <c r="F23" s="407" t="s">
        <v>34</v>
      </c>
      <c r="G23" s="401">
        <v>170.7</v>
      </c>
      <c r="H23" s="401"/>
      <c r="I23" s="401"/>
      <c r="J23" s="402">
        <v>17070</v>
      </c>
      <c r="K23" s="403"/>
      <c r="L23" s="397"/>
      <c r="M23" s="397"/>
    </row>
    <row r="24" spans="1:13" s="390" customFormat="1" ht="25.5" customHeight="1">
      <c r="A24" s="387"/>
      <c r="B24" s="398">
        <v>22</v>
      </c>
      <c r="C24" s="399" t="s">
        <v>41</v>
      </c>
      <c r="D24" s="399" t="s">
        <v>38</v>
      </c>
      <c r="E24" s="400">
        <v>50</v>
      </c>
      <c r="F24" s="407" t="s">
        <v>34</v>
      </c>
      <c r="G24" s="401">
        <v>183.3</v>
      </c>
      <c r="H24" s="401"/>
      <c r="I24" s="401"/>
      <c r="J24" s="402">
        <v>9165</v>
      </c>
      <c r="K24" s="403"/>
      <c r="L24" s="397"/>
      <c r="M24" s="397"/>
    </row>
    <row r="25" spans="1:13" s="390" customFormat="1" ht="21.75" customHeight="1">
      <c r="A25" s="387"/>
      <c r="B25" s="398">
        <v>23</v>
      </c>
      <c r="C25" s="399" t="s">
        <v>42</v>
      </c>
      <c r="D25" s="399" t="s">
        <v>38</v>
      </c>
      <c r="E25" s="400">
        <v>150</v>
      </c>
      <c r="F25" s="407" t="s">
        <v>34</v>
      </c>
      <c r="G25" s="401">
        <v>36.39</v>
      </c>
      <c r="H25" s="401"/>
      <c r="I25" s="401"/>
      <c r="J25" s="402">
        <v>5458.5</v>
      </c>
      <c r="K25" s="403"/>
      <c r="L25" s="397"/>
      <c r="M25" s="397"/>
    </row>
    <row r="26" spans="1:13" s="390" customFormat="1" ht="21.75" customHeight="1">
      <c r="A26" s="387"/>
      <c r="B26" s="398">
        <v>24</v>
      </c>
      <c r="C26" s="399" t="s">
        <v>43</v>
      </c>
      <c r="D26" s="399" t="s">
        <v>38</v>
      </c>
      <c r="E26" s="400">
        <v>270</v>
      </c>
      <c r="F26" s="407" t="s">
        <v>34</v>
      </c>
      <c r="G26" s="401">
        <v>137</v>
      </c>
      <c r="H26" s="401"/>
      <c r="I26" s="401"/>
      <c r="J26" s="402">
        <v>36990</v>
      </c>
      <c r="K26" s="403"/>
      <c r="L26" s="397"/>
      <c r="M26" s="397"/>
    </row>
    <row r="27" spans="1:13" s="390" customFormat="1" ht="21" customHeight="1">
      <c r="A27" s="387"/>
      <c r="B27" s="398">
        <v>25</v>
      </c>
      <c r="C27" s="399" t="s">
        <v>44</v>
      </c>
      <c r="D27" s="399" t="s">
        <v>45</v>
      </c>
      <c r="E27" s="400">
        <v>0.5</v>
      </c>
      <c r="F27" s="400">
        <v>2</v>
      </c>
      <c r="G27" s="401">
        <v>1514.7</v>
      </c>
      <c r="H27" s="401"/>
      <c r="I27" s="401"/>
      <c r="J27" s="402">
        <v>1514.7</v>
      </c>
      <c r="K27" s="403"/>
      <c r="L27" s="397"/>
      <c r="M27" s="397"/>
    </row>
    <row r="28" spans="1:13" s="390" customFormat="1" ht="21" customHeight="1">
      <c r="A28" s="387"/>
      <c r="B28" s="398">
        <v>26</v>
      </c>
      <c r="C28" s="399" t="s">
        <v>46</v>
      </c>
      <c r="D28" s="399"/>
      <c r="E28" s="400"/>
      <c r="F28" s="400" t="s">
        <v>47</v>
      </c>
      <c r="G28" s="401"/>
      <c r="H28" s="401"/>
      <c r="I28" s="401"/>
      <c r="J28" s="402">
        <v>61817.856</v>
      </c>
      <c r="K28" s="403"/>
      <c r="L28" s="397"/>
      <c r="M28" s="397"/>
    </row>
    <row r="29" spans="1:13" s="390" customFormat="1" ht="21" customHeight="1">
      <c r="A29" s="387"/>
      <c r="B29" s="398">
        <v>27</v>
      </c>
      <c r="C29" s="399" t="s">
        <v>48</v>
      </c>
      <c r="D29" s="399" t="s">
        <v>38</v>
      </c>
      <c r="E29" s="400">
        <v>4.0246</v>
      </c>
      <c r="F29" s="400">
        <v>12</v>
      </c>
      <c r="G29" s="401">
        <v>210</v>
      </c>
      <c r="H29" s="401"/>
      <c r="I29" s="401"/>
      <c r="J29" s="402">
        <v>10141.992000000002</v>
      </c>
      <c r="K29" s="403"/>
      <c r="L29" s="397"/>
      <c r="M29" s="397"/>
    </row>
    <row r="30" spans="1:13" s="390" customFormat="1" ht="21" customHeight="1">
      <c r="A30" s="387"/>
      <c r="B30" s="398">
        <v>28</v>
      </c>
      <c r="C30" s="399" t="s">
        <v>49</v>
      </c>
      <c r="D30" s="399" t="s">
        <v>38</v>
      </c>
      <c r="E30" s="400"/>
      <c r="F30" s="400">
        <v>12</v>
      </c>
      <c r="G30" s="408"/>
      <c r="H30" s="401"/>
      <c r="I30" s="401"/>
      <c r="J30" s="402">
        <v>255403.92</v>
      </c>
      <c r="K30" s="403"/>
      <c r="L30" s="397"/>
      <c r="M30" s="397"/>
    </row>
    <row r="31" spans="1:13" s="390" customFormat="1" ht="23.25" customHeight="1">
      <c r="A31" s="387"/>
      <c r="B31" s="398">
        <v>29</v>
      </c>
      <c r="C31" s="399" t="s">
        <v>50</v>
      </c>
      <c r="D31" s="399" t="s">
        <v>15</v>
      </c>
      <c r="E31" s="400">
        <v>4.0246</v>
      </c>
      <c r="F31" s="400">
        <v>12</v>
      </c>
      <c r="G31" s="401">
        <v>3290</v>
      </c>
      <c r="H31" s="401"/>
      <c r="I31" s="401"/>
      <c r="J31" s="402">
        <v>158891.208</v>
      </c>
      <c r="K31" s="403"/>
      <c r="L31" s="397"/>
      <c r="M31" s="397"/>
    </row>
    <row r="32" spans="1:13" s="390" customFormat="1" ht="21" customHeight="1">
      <c r="A32" s="387"/>
      <c r="B32" s="398">
        <v>30</v>
      </c>
      <c r="C32" s="409" t="s">
        <v>52</v>
      </c>
      <c r="D32" s="409"/>
      <c r="E32" s="410"/>
      <c r="F32" s="410"/>
      <c r="G32" s="410"/>
      <c r="H32" s="410"/>
      <c r="I32" s="410"/>
      <c r="J32" s="411">
        <v>100000</v>
      </c>
      <c r="K32" s="403"/>
      <c r="L32" s="397"/>
      <c r="M32" s="397"/>
    </row>
    <row r="33" spans="2:13" ht="21" customHeight="1">
      <c r="B33" s="398">
        <v>31</v>
      </c>
      <c r="C33" s="412" t="s">
        <v>71</v>
      </c>
      <c r="D33" s="412" t="s">
        <v>66</v>
      </c>
      <c r="E33" s="413">
        <v>30</v>
      </c>
      <c r="F33" s="413">
        <v>1</v>
      </c>
      <c r="G33" s="413">
        <v>1585.23</v>
      </c>
      <c r="H33" s="413"/>
      <c r="I33" s="413"/>
      <c r="J33" s="414">
        <v>47556.9</v>
      </c>
      <c r="K33" s="403"/>
      <c r="L33" s="415"/>
      <c r="M33" s="415"/>
    </row>
    <row r="34" spans="2:13" ht="21.75" customHeight="1">
      <c r="B34" s="398">
        <v>32</v>
      </c>
      <c r="C34" s="412" t="s">
        <v>70</v>
      </c>
      <c r="D34" s="412" t="s">
        <v>66</v>
      </c>
      <c r="E34" s="413">
        <v>12</v>
      </c>
      <c r="F34" s="413">
        <v>1</v>
      </c>
      <c r="G34" s="413">
        <v>1039.3</v>
      </c>
      <c r="H34" s="413"/>
      <c r="I34" s="413"/>
      <c r="J34" s="414">
        <v>12471.6</v>
      </c>
      <c r="K34" s="403"/>
      <c r="L34" s="415"/>
      <c r="M34" s="415"/>
    </row>
    <row r="35" spans="2:13" ht="21.75" customHeight="1">
      <c r="B35" s="398">
        <v>33</v>
      </c>
      <c r="C35" s="412" t="s">
        <v>72</v>
      </c>
      <c r="D35" s="412" t="s">
        <v>73</v>
      </c>
      <c r="E35" s="413">
        <v>12</v>
      </c>
      <c r="F35" s="416">
        <v>1</v>
      </c>
      <c r="G35" s="416">
        <v>4152</v>
      </c>
      <c r="H35" s="416"/>
      <c r="I35" s="416"/>
      <c r="J35" s="414">
        <v>49824</v>
      </c>
      <c r="K35" s="403"/>
      <c r="L35" s="415"/>
      <c r="M35" s="415"/>
    </row>
    <row r="36" spans="2:13" ht="21.75" customHeight="1">
      <c r="B36" s="398">
        <v>34</v>
      </c>
      <c r="C36" s="417" t="s">
        <v>74</v>
      </c>
      <c r="D36" s="417" t="s">
        <v>75</v>
      </c>
      <c r="E36" s="418">
        <v>1</v>
      </c>
      <c r="F36" s="418">
        <v>1</v>
      </c>
      <c r="G36" s="418">
        <v>4152</v>
      </c>
      <c r="H36" s="418"/>
      <c r="I36" s="418"/>
      <c r="J36" s="419">
        <v>4152</v>
      </c>
      <c r="K36" s="403"/>
      <c r="L36" s="415"/>
      <c r="M36" s="415"/>
    </row>
    <row r="37" spans="1:13" s="390" customFormat="1" ht="21" customHeight="1">
      <c r="A37" s="387"/>
      <c r="B37" s="398">
        <v>35</v>
      </c>
      <c r="C37" s="412" t="s">
        <v>107</v>
      </c>
      <c r="D37" s="412" t="s">
        <v>66</v>
      </c>
      <c r="E37" s="413">
        <v>38</v>
      </c>
      <c r="F37" s="420">
        <v>1</v>
      </c>
      <c r="G37" s="420">
        <v>1443.34</v>
      </c>
      <c r="H37" s="420"/>
      <c r="I37" s="420"/>
      <c r="J37" s="414">
        <v>54846.92</v>
      </c>
      <c r="K37" s="403"/>
      <c r="L37" s="397"/>
      <c r="M37" s="397"/>
    </row>
    <row r="38" spans="2:13" ht="24" customHeight="1">
      <c r="B38" s="398">
        <v>36</v>
      </c>
      <c r="C38" s="421" t="s">
        <v>68</v>
      </c>
      <c r="D38" s="421" t="s">
        <v>69</v>
      </c>
      <c r="E38" s="422">
        <v>12</v>
      </c>
      <c r="F38" s="422">
        <v>1</v>
      </c>
      <c r="G38" s="422">
        <v>531</v>
      </c>
      <c r="H38" s="422"/>
      <c r="I38" s="422"/>
      <c r="J38" s="423">
        <v>6372</v>
      </c>
      <c r="K38" s="403"/>
      <c r="L38" s="415"/>
      <c r="M38" s="415"/>
    </row>
    <row r="39" spans="2:13" ht="24" customHeight="1">
      <c r="B39" s="398">
        <v>37</v>
      </c>
      <c r="C39" s="424" t="s">
        <v>87</v>
      </c>
      <c r="D39" s="417" t="s">
        <v>66</v>
      </c>
      <c r="E39" s="418">
        <v>0</v>
      </c>
      <c r="F39" s="418">
        <v>1</v>
      </c>
      <c r="G39" s="418">
        <v>1600</v>
      </c>
      <c r="H39" s="418"/>
      <c r="I39" s="418"/>
      <c r="J39" s="419">
        <v>0</v>
      </c>
      <c r="K39" s="403"/>
      <c r="L39" s="415"/>
      <c r="M39" s="415"/>
    </row>
    <row r="40" spans="2:13" ht="24" customHeight="1">
      <c r="B40" s="398">
        <v>38</v>
      </c>
      <c r="C40" s="424" t="s">
        <v>125</v>
      </c>
      <c r="D40" s="417" t="s">
        <v>66</v>
      </c>
      <c r="E40" s="418">
        <v>26</v>
      </c>
      <c r="F40" s="418">
        <v>1</v>
      </c>
      <c r="G40" s="418">
        <v>1191.43</v>
      </c>
      <c r="H40" s="418"/>
      <c r="I40" s="418"/>
      <c r="J40" s="419">
        <v>30977.18</v>
      </c>
      <c r="K40" s="403"/>
      <c r="L40" s="415"/>
      <c r="M40" s="415"/>
    </row>
    <row r="41" spans="2:13" ht="24" customHeight="1">
      <c r="B41" s="398">
        <v>39</v>
      </c>
      <c r="C41" s="421" t="s">
        <v>126</v>
      </c>
      <c r="D41" s="421" t="s">
        <v>69</v>
      </c>
      <c r="E41" s="422">
        <v>12</v>
      </c>
      <c r="F41" s="422">
        <v>1</v>
      </c>
      <c r="G41" s="422">
        <v>531</v>
      </c>
      <c r="H41" s="422"/>
      <c r="I41" s="422"/>
      <c r="J41" s="423">
        <v>6372</v>
      </c>
      <c r="K41" s="403"/>
      <c r="L41" s="415"/>
      <c r="M41" s="415"/>
    </row>
    <row r="42" spans="2:13" ht="24" customHeight="1">
      <c r="B42" s="398">
        <v>40</v>
      </c>
      <c r="C42" s="417" t="s">
        <v>127</v>
      </c>
      <c r="D42" s="417" t="s">
        <v>66</v>
      </c>
      <c r="E42" s="418">
        <v>20</v>
      </c>
      <c r="F42" s="418">
        <v>1</v>
      </c>
      <c r="G42" s="418">
        <v>752.6</v>
      </c>
      <c r="H42" s="418"/>
      <c r="I42" s="418"/>
      <c r="J42" s="419">
        <v>15052</v>
      </c>
      <c r="K42" s="403"/>
      <c r="L42" s="415"/>
      <c r="M42" s="415"/>
    </row>
    <row r="43" spans="2:13" ht="24" customHeight="1">
      <c r="B43" s="398">
        <v>41</v>
      </c>
      <c r="C43" s="417" t="s">
        <v>86</v>
      </c>
      <c r="D43" s="417" t="s">
        <v>66</v>
      </c>
      <c r="E43" s="418">
        <v>70</v>
      </c>
      <c r="F43" s="418">
        <v>1</v>
      </c>
      <c r="G43" s="418">
        <v>982.88</v>
      </c>
      <c r="H43" s="418"/>
      <c r="I43" s="418"/>
      <c r="J43" s="419">
        <v>68801.6</v>
      </c>
      <c r="K43" s="403"/>
      <c r="L43" s="415"/>
      <c r="M43" s="415"/>
    </row>
    <row r="44" spans="2:13" ht="24" customHeight="1">
      <c r="B44" s="398">
        <v>42</v>
      </c>
      <c r="C44" s="417" t="s">
        <v>128</v>
      </c>
      <c r="D44" s="417" t="s">
        <v>75</v>
      </c>
      <c r="E44" s="413">
        <v>8</v>
      </c>
      <c r="F44" s="413">
        <v>1</v>
      </c>
      <c r="G44" s="413">
        <v>855.33</v>
      </c>
      <c r="H44" s="413"/>
      <c r="I44" s="413"/>
      <c r="J44" s="419">
        <v>6842.64</v>
      </c>
      <c r="K44" s="403"/>
      <c r="L44" s="415"/>
      <c r="M44" s="415"/>
    </row>
    <row r="45" spans="2:13" ht="24" customHeight="1">
      <c r="B45" s="398">
        <v>43</v>
      </c>
      <c r="C45" s="417" t="s">
        <v>129</v>
      </c>
      <c r="D45" s="417" t="s">
        <v>69</v>
      </c>
      <c r="E45" s="400">
        <v>6</v>
      </c>
      <c r="F45" s="400">
        <v>1</v>
      </c>
      <c r="G45" s="408">
        <v>670</v>
      </c>
      <c r="H45" s="425"/>
      <c r="I45" s="426"/>
      <c r="J45" s="419">
        <v>4020</v>
      </c>
      <c r="K45" s="403"/>
      <c r="L45" s="415"/>
      <c r="M45" s="415"/>
    </row>
    <row r="46" spans="2:13" ht="12">
      <c r="B46" s="427" t="s">
        <v>53</v>
      </c>
      <c r="C46" s="428"/>
      <c r="D46" s="428"/>
      <c r="E46" s="428"/>
      <c r="F46" s="428"/>
      <c r="G46" s="429"/>
      <c r="H46" s="429"/>
      <c r="I46" s="429"/>
      <c r="J46" s="430">
        <v>1249409.844536</v>
      </c>
      <c r="K46" s="403"/>
      <c r="L46" s="415"/>
      <c r="M46" s="415"/>
    </row>
    <row r="48" spans="4:10" ht="12">
      <c r="D48" s="387" t="s">
        <v>54</v>
      </c>
      <c r="J48" s="431"/>
    </row>
    <row r="49" ht="12">
      <c r="D49" s="387" t="s">
        <v>54</v>
      </c>
    </row>
    <row r="50" ht="12">
      <c r="I50" s="431"/>
    </row>
    <row r="51" spans="2:10" ht="12">
      <c r="B51" s="432"/>
      <c r="C51" s="432"/>
      <c r="D51" s="432"/>
      <c r="E51" s="432"/>
      <c r="F51" s="432"/>
      <c r="G51" s="433"/>
      <c r="H51" s="433"/>
      <c r="I51" s="432"/>
      <c r="J51" s="434"/>
    </row>
    <row r="52" spans="2:10" ht="12">
      <c r="B52" s="432"/>
      <c r="C52" s="432"/>
      <c r="D52" s="432"/>
      <c r="E52" s="432"/>
      <c r="F52" s="432"/>
      <c r="G52" s="433"/>
      <c r="H52" s="433"/>
      <c r="I52" s="432"/>
      <c r="J52" s="434"/>
    </row>
    <row r="53" spans="2:10" ht="12">
      <c r="B53" s="432"/>
      <c r="C53" s="432"/>
      <c r="D53" s="432"/>
      <c r="E53" s="432"/>
      <c r="F53" s="435"/>
      <c r="G53" s="436"/>
      <c r="H53" s="436"/>
      <c r="I53" s="435"/>
      <c r="J53" s="434"/>
    </row>
    <row r="54" spans="2:10" ht="12">
      <c r="B54" s="432"/>
      <c r="C54" s="432"/>
      <c r="D54" s="432"/>
      <c r="E54" s="432"/>
      <c r="F54" s="432"/>
      <c r="G54" s="433"/>
      <c r="H54" s="433"/>
      <c r="I54" s="432"/>
      <c r="J54" s="434"/>
    </row>
    <row r="55" spans="2:10" ht="12">
      <c r="B55" s="432"/>
      <c r="C55" s="432"/>
      <c r="D55" s="432"/>
      <c r="E55" s="432"/>
      <c r="F55" s="437"/>
      <c r="G55" s="438"/>
      <c r="H55" s="438"/>
      <c r="I55" s="437"/>
      <c r="J55" s="434"/>
    </row>
    <row r="56" spans="2:10" ht="12">
      <c r="B56" s="432"/>
      <c r="C56" s="432"/>
      <c r="D56" s="432"/>
      <c r="E56" s="432"/>
      <c r="F56" s="432"/>
      <c r="G56" s="433"/>
      <c r="H56" s="433"/>
      <c r="I56" s="432"/>
      <c r="J56" s="434"/>
    </row>
    <row r="57" spans="2:10" ht="12">
      <c r="B57" s="432"/>
      <c r="C57" s="432"/>
      <c r="D57" s="432"/>
      <c r="E57" s="432"/>
      <c r="F57" s="432"/>
      <c r="G57" s="433"/>
      <c r="H57" s="433"/>
      <c r="I57" s="432"/>
      <c r="J57" s="434"/>
    </row>
    <row r="58" spans="2:10" ht="12">
      <c r="B58" s="432"/>
      <c r="C58" s="432"/>
      <c r="D58" s="432"/>
      <c r="E58" s="432"/>
      <c r="F58" s="432"/>
      <c r="G58" s="433"/>
      <c r="H58" s="433"/>
      <c r="I58" s="432"/>
      <c r="J58" s="434"/>
    </row>
    <row r="59" spans="2:10" ht="12">
      <c r="B59" s="432"/>
      <c r="C59" s="432"/>
      <c r="D59" s="432"/>
      <c r="E59" s="432"/>
      <c r="F59" s="432"/>
      <c r="G59" s="433"/>
      <c r="H59" s="433"/>
      <c r="I59" s="432"/>
      <c r="J59" s="434"/>
    </row>
    <row r="60" spans="2:10" ht="12">
      <c r="B60" s="432"/>
      <c r="C60" s="432"/>
      <c r="D60" s="432"/>
      <c r="E60" s="432"/>
      <c r="F60" s="432"/>
      <c r="G60" s="433"/>
      <c r="H60" s="433"/>
      <c r="I60" s="432"/>
      <c r="J60" s="434"/>
    </row>
    <row r="61" spans="2:10" ht="12">
      <c r="B61" s="432"/>
      <c r="C61" s="432"/>
      <c r="D61" s="432"/>
      <c r="E61" s="432"/>
      <c r="F61" s="432"/>
      <c r="G61" s="433"/>
      <c r="H61" s="433"/>
      <c r="I61" s="432"/>
      <c r="J61" s="434"/>
    </row>
    <row r="62" spans="2:10" ht="12">
      <c r="B62" s="432"/>
      <c r="C62" s="432"/>
      <c r="D62" s="432"/>
      <c r="E62" s="432"/>
      <c r="F62" s="432"/>
      <c r="G62" s="433"/>
      <c r="H62" s="433"/>
      <c r="I62" s="432"/>
      <c r="J62" s="434"/>
    </row>
    <row r="63" spans="2:10" ht="12">
      <c r="B63" s="432"/>
      <c r="C63" s="432"/>
      <c r="D63" s="432"/>
      <c r="E63" s="432"/>
      <c r="F63" s="432"/>
      <c r="G63" s="433"/>
      <c r="H63" s="433"/>
      <c r="I63" s="432"/>
      <c r="J63" s="434"/>
    </row>
    <row r="64" spans="2:10" ht="12">
      <c r="B64" s="432"/>
      <c r="C64" s="432"/>
      <c r="D64" s="432"/>
      <c r="E64" s="432"/>
      <c r="F64" s="432"/>
      <c r="G64" s="439"/>
      <c r="H64" s="439"/>
      <c r="I64" s="432"/>
      <c r="J64" s="434"/>
    </row>
    <row r="65" spans="2:10" ht="12">
      <c r="B65" s="432"/>
      <c r="C65" s="432"/>
      <c r="D65" s="432"/>
      <c r="E65" s="432"/>
      <c r="F65" s="432"/>
      <c r="G65" s="433"/>
      <c r="H65" s="433"/>
      <c r="I65" s="432"/>
      <c r="J65" s="434"/>
    </row>
    <row r="66" spans="2:10" ht="12">
      <c r="B66" s="432"/>
      <c r="C66" s="432"/>
      <c r="D66" s="432"/>
      <c r="E66" s="432"/>
      <c r="F66" s="432"/>
      <c r="G66" s="433"/>
      <c r="H66" s="433"/>
      <c r="I66" s="432"/>
      <c r="J66" s="434"/>
    </row>
    <row r="67" spans="2:10" ht="12">
      <c r="B67" s="432"/>
      <c r="C67" s="432"/>
      <c r="D67" s="432"/>
      <c r="E67" s="432"/>
      <c r="F67" s="432"/>
      <c r="G67" s="439"/>
      <c r="H67" s="439"/>
      <c r="I67" s="432"/>
      <c r="J67" s="434"/>
    </row>
    <row r="68" spans="2:10" ht="12">
      <c r="B68" s="432"/>
      <c r="C68" s="432"/>
      <c r="D68" s="432"/>
      <c r="E68" s="432"/>
      <c r="F68" s="432"/>
      <c r="G68" s="433"/>
      <c r="H68" s="433"/>
      <c r="I68" s="432"/>
      <c r="J68" s="434"/>
    </row>
    <row r="69" spans="2:10" ht="12">
      <c r="B69" s="432"/>
      <c r="C69" s="432"/>
      <c r="D69" s="432"/>
      <c r="E69" s="432"/>
      <c r="F69" s="432"/>
      <c r="G69" s="433"/>
      <c r="H69" s="433"/>
      <c r="I69" s="432"/>
      <c r="J69" s="434"/>
    </row>
    <row r="70" spans="2:10" ht="12">
      <c r="B70" s="432"/>
      <c r="C70" s="432"/>
      <c r="D70" s="432"/>
      <c r="E70" s="432"/>
      <c r="F70" s="432"/>
      <c r="G70" s="439"/>
      <c r="H70" s="439"/>
      <c r="I70" s="432"/>
      <c r="J70" s="434"/>
    </row>
    <row r="71" spans="2:10" ht="12">
      <c r="B71" s="432"/>
      <c r="C71" s="432"/>
      <c r="D71" s="432"/>
      <c r="E71" s="432"/>
      <c r="F71" s="432"/>
      <c r="G71" s="433"/>
      <c r="H71" s="433"/>
      <c r="I71" s="432"/>
      <c r="J71" s="434"/>
    </row>
    <row r="72" spans="2:10" ht="12">
      <c r="B72" s="432"/>
      <c r="C72" s="432"/>
      <c r="D72" s="432"/>
      <c r="E72" s="432"/>
      <c r="F72" s="432"/>
      <c r="G72" s="439"/>
      <c r="H72" s="439"/>
      <c r="I72" s="432"/>
      <c r="J72" s="434"/>
    </row>
    <row r="73" spans="2:10" ht="12">
      <c r="B73" s="432"/>
      <c r="C73" s="432"/>
      <c r="D73" s="432"/>
      <c r="E73" s="432"/>
      <c r="F73" s="432"/>
      <c r="G73" s="433"/>
      <c r="H73" s="433"/>
      <c r="I73" s="432"/>
      <c r="J73" s="434"/>
    </row>
    <row r="74" spans="2:10" ht="12">
      <c r="B74" s="432"/>
      <c r="C74" s="432"/>
      <c r="D74" s="432"/>
      <c r="E74" s="432"/>
      <c r="F74" s="432"/>
      <c r="G74" s="433"/>
      <c r="H74" s="433"/>
      <c r="I74" s="432"/>
      <c r="J74" s="434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B1">
      <selection activeCell="B1" sqref="B1"/>
    </sheetView>
  </sheetViews>
  <sheetFormatPr defaultColWidth="9.140625" defaultRowHeight="12.75"/>
  <cols>
    <col min="1" max="1" width="0" style="440" hidden="1" customWidth="1"/>
    <col min="2" max="2" width="7.140625" style="440" customWidth="1"/>
    <col min="3" max="3" width="50.00390625" style="440" customWidth="1"/>
    <col min="4" max="4" width="15.421875" style="440" customWidth="1"/>
    <col min="5" max="5" width="9.8515625" style="440" customWidth="1"/>
    <col min="6" max="6" width="8.140625" style="440" customWidth="1"/>
    <col min="7" max="7" width="12.8515625" style="440" customWidth="1"/>
    <col min="8" max="9" width="0" style="440" hidden="1" customWidth="1"/>
    <col min="10" max="10" width="12.28125" style="440" customWidth="1"/>
    <col min="11" max="11" width="6.140625" style="441" customWidth="1"/>
    <col min="12" max="12" width="2.421875" style="442" customWidth="1"/>
    <col min="13" max="13" width="7.140625" style="442" customWidth="1"/>
    <col min="14" max="16384" width="9.140625" style="442" customWidth="1"/>
  </cols>
  <sheetData>
    <row r="1" spans="1:11" s="443" customFormat="1" ht="33" customHeight="1">
      <c r="A1" s="440"/>
      <c r="B1" s="3405" t="s">
        <v>130</v>
      </c>
      <c r="C1" s="3405"/>
      <c r="D1" s="3405"/>
      <c r="E1" s="3405"/>
      <c r="F1" s="3405"/>
      <c r="G1" s="3405"/>
      <c r="H1" s="3405"/>
      <c r="I1" s="3405"/>
      <c r="J1" s="3405"/>
      <c r="K1" s="441"/>
    </row>
    <row r="2" spans="1:14" s="443" customFormat="1" ht="52.5" customHeight="1">
      <c r="A2" s="444"/>
      <c r="B2" s="445" t="s">
        <v>1</v>
      </c>
      <c r="C2" s="446" t="s">
        <v>2</v>
      </c>
      <c r="D2" s="446" t="s">
        <v>3</v>
      </c>
      <c r="E2" s="447" t="s">
        <v>4</v>
      </c>
      <c r="F2" s="447" t="s">
        <v>5</v>
      </c>
      <c r="G2" s="447" t="s">
        <v>6</v>
      </c>
      <c r="H2" s="447"/>
      <c r="I2" s="447"/>
      <c r="J2" s="448" t="s">
        <v>7</v>
      </c>
      <c r="K2" s="449"/>
      <c r="L2" s="450"/>
      <c r="M2" s="450"/>
      <c r="N2" s="450"/>
    </row>
    <row r="3" spans="1:14" s="443" customFormat="1" ht="21" customHeight="1">
      <c r="A3" s="440"/>
      <c r="B3" s="451">
        <v>1</v>
      </c>
      <c r="C3" s="452" t="s">
        <v>8</v>
      </c>
      <c r="D3" s="452" t="s">
        <v>9</v>
      </c>
      <c r="E3" s="453">
        <v>1</v>
      </c>
      <c r="F3" s="453">
        <v>2</v>
      </c>
      <c r="G3" s="454">
        <v>5460</v>
      </c>
      <c r="H3" s="454"/>
      <c r="I3" s="454"/>
      <c r="J3" s="455">
        <v>10920</v>
      </c>
      <c r="K3" s="456"/>
      <c r="L3" s="450"/>
      <c r="M3" s="450"/>
      <c r="N3" s="450"/>
    </row>
    <row r="4" spans="1:14" s="443" customFormat="1" ht="25.5" customHeight="1">
      <c r="A4" s="440"/>
      <c r="B4" s="451">
        <v>2</v>
      </c>
      <c r="C4" s="452" t="s">
        <v>10</v>
      </c>
      <c r="D4" s="452" t="s">
        <v>11</v>
      </c>
      <c r="E4" s="453">
        <v>0.2</v>
      </c>
      <c r="F4" s="453">
        <v>2</v>
      </c>
      <c r="G4" s="454">
        <v>6500</v>
      </c>
      <c r="H4" s="454"/>
      <c r="I4" s="454"/>
      <c r="J4" s="455">
        <v>2600</v>
      </c>
      <c r="K4" s="456"/>
      <c r="L4" s="450"/>
      <c r="M4" s="450"/>
      <c r="N4" s="450"/>
    </row>
    <row r="5" spans="1:14" s="443" customFormat="1" ht="18.75" customHeight="1">
      <c r="A5" s="440"/>
      <c r="B5" s="451">
        <v>3</v>
      </c>
      <c r="C5" s="452" t="s">
        <v>12</v>
      </c>
      <c r="D5" s="452" t="s">
        <v>13</v>
      </c>
      <c r="E5" s="453">
        <v>30</v>
      </c>
      <c r="F5" s="453">
        <v>2</v>
      </c>
      <c r="G5" s="454">
        <v>146.72</v>
      </c>
      <c r="H5" s="454"/>
      <c r="I5" s="454"/>
      <c r="J5" s="455">
        <v>8803.2</v>
      </c>
      <c r="K5" s="456"/>
      <c r="L5" s="450"/>
      <c r="M5" s="450"/>
      <c r="N5" s="450"/>
    </row>
    <row r="6" spans="1:14" s="443" customFormat="1" ht="27" customHeight="1">
      <c r="A6" s="440"/>
      <c r="B6" s="451">
        <v>4</v>
      </c>
      <c r="C6" s="452" t="s">
        <v>14</v>
      </c>
      <c r="D6" s="457" t="s">
        <v>15</v>
      </c>
      <c r="E6" s="453">
        <v>3.7415</v>
      </c>
      <c r="F6" s="453">
        <v>2</v>
      </c>
      <c r="G6" s="454">
        <v>1500</v>
      </c>
      <c r="H6" s="454"/>
      <c r="I6" s="454"/>
      <c r="J6" s="455">
        <v>11224.5</v>
      </c>
      <c r="K6" s="456"/>
      <c r="L6" s="450"/>
      <c r="M6" s="450"/>
      <c r="N6" s="450"/>
    </row>
    <row r="7" spans="1:14" s="443" customFormat="1" ht="27.75" customHeight="1">
      <c r="A7" s="440"/>
      <c r="B7" s="451">
        <v>5</v>
      </c>
      <c r="C7" s="452" t="s">
        <v>16</v>
      </c>
      <c r="D7" s="457" t="s">
        <v>15</v>
      </c>
      <c r="E7" s="453">
        <v>3.7415</v>
      </c>
      <c r="F7" s="453">
        <v>2</v>
      </c>
      <c r="G7" s="454">
        <v>1440</v>
      </c>
      <c r="H7" s="454"/>
      <c r="I7" s="454"/>
      <c r="J7" s="455">
        <v>10775.52</v>
      </c>
      <c r="K7" s="456"/>
      <c r="L7" s="450"/>
      <c r="M7" s="450"/>
      <c r="N7" s="450"/>
    </row>
    <row r="8" spans="1:14" s="443" customFormat="1" ht="25.5" customHeight="1">
      <c r="A8" s="440"/>
      <c r="B8" s="451">
        <v>6</v>
      </c>
      <c r="C8" s="452" t="s">
        <v>17</v>
      </c>
      <c r="D8" s="457" t="s">
        <v>15</v>
      </c>
      <c r="E8" s="453">
        <v>3.7415</v>
      </c>
      <c r="F8" s="453">
        <v>2</v>
      </c>
      <c r="G8" s="454">
        <v>1320</v>
      </c>
      <c r="H8" s="454"/>
      <c r="I8" s="454"/>
      <c r="J8" s="455">
        <v>9877.56</v>
      </c>
      <c r="K8" s="456"/>
      <c r="L8" s="450"/>
      <c r="M8" s="450"/>
      <c r="N8" s="450"/>
    </row>
    <row r="9" spans="1:14" s="443" customFormat="1" ht="20.25" customHeight="1">
      <c r="A9" s="440"/>
      <c r="B9" s="451">
        <v>7</v>
      </c>
      <c r="C9" s="452" t="s">
        <v>18</v>
      </c>
      <c r="D9" s="457" t="s">
        <v>19</v>
      </c>
      <c r="E9" s="453">
        <v>0.5</v>
      </c>
      <c r="F9" s="453">
        <v>2</v>
      </c>
      <c r="G9" s="454">
        <v>559.29</v>
      </c>
      <c r="H9" s="454"/>
      <c r="I9" s="454"/>
      <c r="J9" s="455">
        <v>559.29</v>
      </c>
      <c r="K9" s="456"/>
      <c r="L9" s="450"/>
      <c r="M9" s="450"/>
      <c r="N9" s="450"/>
    </row>
    <row r="10" spans="1:14" s="443" customFormat="1" ht="49.5" customHeight="1">
      <c r="A10" s="440"/>
      <c r="B10" s="451">
        <v>8</v>
      </c>
      <c r="C10" s="452" t="s">
        <v>20</v>
      </c>
      <c r="D10" s="457" t="s">
        <v>15</v>
      </c>
      <c r="E10" s="453">
        <v>3.7415</v>
      </c>
      <c r="F10" s="453">
        <v>2</v>
      </c>
      <c r="G10" s="454">
        <v>3003.38</v>
      </c>
      <c r="H10" s="454"/>
      <c r="I10" s="454"/>
      <c r="J10" s="455">
        <v>22474.29254</v>
      </c>
      <c r="K10" s="456"/>
      <c r="L10" s="450"/>
      <c r="M10" s="450"/>
      <c r="N10" s="450"/>
    </row>
    <row r="11" spans="1:14" s="443" customFormat="1" ht="59.25" customHeight="1">
      <c r="A11" s="440"/>
      <c r="B11" s="451">
        <v>9</v>
      </c>
      <c r="C11" s="452" t="s">
        <v>21</v>
      </c>
      <c r="D11" s="457" t="s">
        <v>15</v>
      </c>
      <c r="E11" s="453">
        <v>3.7415</v>
      </c>
      <c r="F11" s="453">
        <v>2</v>
      </c>
      <c r="G11" s="458">
        <v>1710</v>
      </c>
      <c r="H11" s="458"/>
      <c r="I11" s="458"/>
      <c r="J11" s="455">
        <v>12795.93</v>
      </c>
      <c r="K11" s="456"/>
      <c r="L11" s="450"/>
      <c r="M11" s="450"/>
      <c r="N11" s="450"/>
    </row>
    <row r="12" spans="1:14" s="443" customFormat="1" ht="30" customHeight="1">
      <c r="A12" s="440"/>
      <c r="B12" s="451">
        <v>10</v>
      </c>
      <c r="C12" s="452" t="s">
        <v>22</v>
      </c>
      <c r="D12" s="457" t="s">
        <v>23</v>
      </c>
      <c r="E12" s="453">
        <v>1</v>
      </c>
      <c r="F12" s="453">
        <v>2</v>
      </c>
      <c r="G12" s="454">
        <v>5060.23</v>
      </c>
      <c r="H12" s="454"/>
      <c r="I12" s="454"/>
      <c r="J12" s="455">
        <v>10120.46</v>
      </c>
      <c r="K12" s="456"/>
      <c r="L12" s="450"/>
      <c r="M12" s="450"/>
      <c r="N12" s="450"/>
    </row>
    <row r="13" spans="1:14" s="443" customFormat="1" ht="22.5" customHeight="1">
      <c r="A13" s="440"/>
      <c r="B13" s="451">
        <v>11</v>
      </c>
      <c r="C13" s="452" t="s">
        <v>24</v>
      </c>
      <c r="D13" s="457" t="s">
        <v>15</v>
      </c>
      <c r="E13" s="453">
        <v>3.7415</v>
      </c>
      <c r="F13" s="453">
        <v>2</v>
      </c>
      <c r="G13" s="454">
        <v>19.7</v>
      </c>
      <c r="H13" s="454"/>
      <c r="I13" s="454"/>
      <c r="J13" s="455">
        <v>147.4151</v>
      </c>
      <c r="K13" s="456"/>
      <c r="L13" s="450"/>
      <c r="M13" s="450"/>
      <c r="N13" s="450"/>
    </row>
    <row r="14" spans="1:14" s="443" customFormat="1" ht="26.25" customHeight="1">
      <c r="A14" s="440"/>
      <c r="B14" s="451">
        <v>12</v>
      </c>
      <c r="C14" s="452" t="s">
        <v>25</v>
      </c>
      <c r="D14" s="457" t="s">
        <v>15</v>
      </c>
      <c r="E14" s="453">
        <v>3.7415</v>
      </c>
      <c r="F14" s="453">
        <v>1</v>
      </c>
      <c r="G14" s="459">
        <v>9936</v>
      </c>
      <c r="H14" s="459"/>
      <c r="I14" s="459"/>
      <c r="J14" s="455">
        <v>37175.544</v>
      </c>
      <c r="K14" s="456"/>
      <c r="L14" s="450"/>
      <c r="M14" s="450"/>
      <c r="N14" s="450"/>
    </row>
    <row r="15" spans="1:14" s="443" customFormat="1" ht="19.5" customHeight="1">
      <c r="A15" s="440"/>
      <c r="B15" s="451">
        <v>13</v>
      </c>
      <c r="C15" s="452" t="s">
        <v>26</v>
      </c>
      <c r="D15" s="452" t="s">
        <v>9</v>
      </c>
      <c r="E15" s="453">
        <v>1</v>
      </c>
      <c r="F15" s="453">
        <v>2</v>
      </c>
      <c r="G15" s="459">
        <v>3036.14</v>
      </c>
      <c r="H15" s="459"/>
      <c r="I15" s="459"/>
      <c r="J15" s="455">
        <v>6072.28</v>
      </c>
      <c r="K15" s="456"/>
      <c r="L15" s="450"/>
      <c r="M15" s="450"/>
      <c r="N15" s="450"/>
    </row>
    <row r="16" spans="1:14" s="443" customFormat="1" ht="87" customHeight="1">
      <c r="A16" s="440"/>
      <c r="B16" s="451">
        <v>14</v>
      </c>
      <c r="C16" s="452" t="s">
        <v>27</v>
      </c>
      <c r="D16" s="452" t="s">
        <v>28</v>
      </c>
      <c r="E16" s="453">
        <v>4</v>
      </c>
      <c r="F16" s="453">
        <v>12</v>
      </c>
      <c r="G16" s="458">
        <v>266.33</v>
      </c>
      <c r="H16" s="458"/>
      <c r="I16" s="458"/>
      <c r="J16" s="455">
        <v>12783.84</v>
      </c>
      <c r="K16" s="456"/>
      <c r="L16" s="450"/>
      <c r="M16" s="450"/>
      <c r="N16" s="450"/>
    </row>
    <row r="17" spans="1:14" s="443" customFormat="1" ht="44.25" customHeight="1">
      <c r="A17" s="440"/>
      <c r="B17" s="451">
        <v>15</v>
      </c>
      <c r="C17" s="452" t="s">
        <v>29</v>
      </c>
      <c r="D17" s="457" t="s">
        <v>30</v>
      </c>
      <c r="E17" s="453">
        <v>3.7415</v>
      </c>
      <c r="F17" s="453">
        <v>1</v>
      </c>
      <c r="G17" s="454">
        <v>14039</v>
      </c>
      <c r="H17" s="454"/>
      <c r="I17" s="454"/>
      <c r="J17" s="455">
        <v>52526.9185</v>
      </c>
      <c r="K17" s="456"/>
      <c r="L17" s="450"/>
      <c r="M17" s="450"/>
      <c r="N17" s="450"/>
    </row>
    <row r="18" spans="1:14" s="443" customFormat="1" ht="23.25" customHeight="1">
      <c r="A18" s="440"/>
      <c r="B18" s="451">
        <v>16</v>
      </c>
      <c r="C18" s="452" t="s">
        <v>31</v>
      </c>
      <c r="D18" s="452" t="s">
        <v>28</v>
      </c>
      <c r="E18" s="453">
        <v>4</v>
      </c>
      <c r="F18" s="453">
        <v>2</v>
      </c>
      <c r="G18" s="458">
        <v>2000</v>
      </c>
      <c r="H18" s="458"/>
      <c r="I18" s="458"/>
      <c r="J18" s="455">
        <v>16000</v>
      </c>
      <c r="K18" s="456"/>
      <c r="L18" s="450"/>
      <c r="M18" s="450"/>
      <c r="N18" s="450"/>
    </row>
    <row r="19" spans="1:14" s="443" customFormat="1" ht="21" customHeight="1">
      <c r="A19" s="440"/>
      <c r="B19" s="451">
        <v>17</v>
      </c>
      <c r="C19" s="452" t="s">
        <v>32</v>
      </c>
      <c r="D19" s="452" t="s">
        <v>33</v>
      </c>
      <c r="E19" s="453">
        <v>700</v>
      </c>
      <c r="F19" s="460" t="s">
        <v>34</v>
      </c>
      <c r="G19" s="454">
        <v>22.39</v>
      </c>
      <c r="H19" s="454"/>
      <c r="I19" s="454"/>
      <c r="J19" s="455">
        <v>15673</v>
      </c>
      <c r="K19" s="456"/>
      <c r="L19" s="450"/>
      <c r="M19" s="450"/>
      <c r="N19" s="450"/>
    </row>
    <row r="20" spans="1:14" s="443" customFormat="1" ht="21.75" customHeight="1">
      <c r="A20" s="440"/>
      <c r="B20" s="451">
        <v>18</v>
      </c>
      <c r="C20" s="452" t="s">
        <v>35</v>
      </c>
      <c r="D20" s="452" t="s">
        <v>36</v>
      </c>
      <c r="E20" s="453">
        <v>1</v>
      </c>
      <c r="F20" s="460" t="s">
        <v>34</v>
      </c>
      <c r="G20" s="454">
        <v>408.6</v>
      </c>
      <c r="H20" s="454"/>
      <c r="I20" s="454"/>
      <c r="J20" s="455">
        <v>408.6</v>
      </c>
      <c r="K20" s="456"/>
      <c r="L20" s="450"/>
      <c r="M20" s="450"/>
      <c r="N20" s="450"/>
    </row>
    <row r="21" spans="1:14" s="443" customFormat="1" ht="22.5" customHeight="1">
      <c r="A21" s="440"/>
      <c r="B21" s="451">
        <v>19</v>
      </c>
      <c r="C21" s="452" t="s">
        <v>37</v>
      </c>
      <c r="D21" s="452" t="s">
        <v>38</v>
      </c>
      <c r="E21" s="453">
        <v>250</v>
      </c>
      <c r="F21" s="460" t="s">
        <v>34</v>
      </c>
      <c r="G21" s="454">
        <v>20.13</v>
      </c>
      <c r="H21" s="454"/>
      <c r="I21" s="454"/>
      <c r="J21" s="455">
        <v>5032.5</v>
      </c>
      <c r="K21" s="456"/>
      <c r="L21" s="450"/>
      <c r="M21" s="450"/>
      <c r="N21" s="450"/>
    </row>
    <row r="22" spans="1:14" s="443" customFormat="1" ht="23.25" customHeight="1">
      <c r="A22" s="440"/>
      <c r="B22" s="451">
        <v>20</v>
      </c>
      <c r="C22" s="452" t="s">
        <v>39</v>
      </c>
      <c r="D22" s="452" t="s">
        <v>33</v>
      </c>
      <c r="E22" s="453">
        <v>300</v>
      </c>
      <c r="F22" s="460" t="s">
        <v>34</v>
      </c>
      <c r="G22" s="454">
        <v>41.8</v>
      </c>
      <c r="H22" s="454"/>
      <c r="I22" s="454"/>
      <c r="J22" s="455">
        <v>12540</v>
      </c>
      <c r="K22" s="456"/>
      <c r="L22" s="450"/>
      <c r="M22" s="450"/>
      <c r="N22" s="450"/>
    </row>
    <row r="23" spans="1:14" s="443" customFormat="1" ht="32.25" customHeight="1">
      <c r="A23" s="440"/>
      <c r="B23" s="451">
        <v>21</v>
      </c>
      <c r="C23" s="452" t="s">
        <v>40</v>
      </c>
      <c r="D23" s="452" t="s">
        <v>38</v>
      </c>
      <c r="E23" s="453">
        <v>80</v>
      </c>
      <c r="F23" s="460" t="s">
        <v>34</v>
      </c>
      <c r="G23" s="454">
        <v>170.7</v>
      </c>
      <c r="H23" s="454"/>
      <c r="I23" s="454"/>
      <c r="J23" s="455">
        <v>13656</v>
      </c>
      <c r="K23" s="456"/>
      <c r="L23" s="450"/>
      <c r="M23" s="450"/>
      <c r="N23" s="450"/>
    </row>
    <row r="24" spans="1:14" s="443" customFormat="1" ht="25.5" customHeight="1">
      <c r="A24" s="440"/>
      <c r="B24" s="451">
        <v>22</v>
      </c>
      <c r="C24" s="452" t="s">
        <v>41</v>
      </c>
      <c r="D24" s="452" t="s">
        <v>38</v>
      </c>
      <c r="E24" s="453">
        <v>50</v>
      </c>
      <c r="F24" s="460" t="s">
        <v>34</v>
      </c>
      <c r="G24" s="454">
        <v>183.3</v>
      </c>
      <c r="H24" s="454"/>
      <c r="I24" s="454"/>
      <c r="J24" s="455">
        <v>9165</v>
      </c>
      <c r="K24" s="456"/>
      <c r="L24" s="450"/>
      <c r="M24" s="450"/>
      <c r="N24" s="450"/>
    </row>
    <row r="25" spans="1:14" s="443" customFormat="1" ht="21.75" customHeight="1">
      <c r="A25" s="440"/>
      <c r="B25" s="451">
        <v>23</v>
      </c>
      <c r="C25" s="452" t="s">
        <v>42</v>
      </c>
      <c r="D25" s="452" t="s">
        <v>38</v>
      </c>
      <c r="E25" s="453">
        <v>150</v>
      </c>
      <c r="F25" s="460" t="s">
        <v>34</v>
      </c>
      <c r="G25" s="454">
        <v>36.39</v>
      </c>
      <c r="H25" s="454"/>
      <c r="I25" s="454"/>
      <c r="J25" s="455">
        <v>5458.5</v>
      </c>
      <c r="K25" s="456"/>
      <c r="L25" s="450"/>
      <c r="M25" s="450"/>
      <c r="N25" s="450"/>
    </row>
    <row r="26" spans="1:14" s="443" customFormat="1" ht="21.75" customHeight="1">
      <c r="A26" s="440"/>
      <c r="B26" s="451">
        <v>24</v>
      </c>
      <c r="C26" s="452" t="s">
        <v>43</v>
      </c>
      <c r="D26" s="452" t="s">
        <v>38</v>
      </c>
      <c r="E26" s="453">
        <v>250</v>
      </c>
      <c r="F26" s="460" t="s">
        <v>34</v>
      </c>
      <c r="G26" s="454">
        <v>137</v>
      </c>
      <c r="H26" s="454"/>
      <c r="I26" s="454"/>
      <c r="J26" s="455">
        <v>34250</v>
      </c>
      <c r="K26" s="456"/>
      <c r="L26" s="450"/>
      <c r="M26" s="450"/>
      <c r="N26" s="450"/>
    </row>
    <row r="27" spans="1:14" s="443" customFormat="1" ht="21" customHeight="1">
      <c r="A27" s="440"/>
      <c r="B27" s="451">
        <v>25</v>
      </c>
      <c r="C27" s="452" t="s">
        <v>44</v>
      </c>
      <c r="D27" s="452" t="s">
        <v>45</v>
      </c>
      <c r="E27" s="453">
        <v>0.3</v>
      </c>
      <c r="F27" s="453">
        <v>1</v>
      </c>
      <c r="G27" s="454">
        <v>1514.7</v>
      </c>
      <c r="H27" s="454"/>
      <c r="I27" s="454"/>
      <c r="J27" s="455">
        <v>454.41</v>
      </c>
      <c r="K27" s="456"/>
      <c r="L27" s="450"/>
      <c r="M27" s="450"/>
      <c r="N27" s="450"/>
    </row>
    <row r="28" spans="1:14" s="443" customFormat="1" ht="21" customHeight="1">
      <c r="A28" s="440"/>
      <c r="B28" s="451">
        <v>26</v>
      </c>
      <c r="C28" s="452" t="s">
        <v>46</v>
      </c>
      <c r="D28" s="452"/>
      <c r="E28" s="453"/>
      <c r="F28" s="453" t="s">
        <v>47</v>
      </c>
      <c r="G28" s="454"/>
      <c r="H28" s="454"/>
      <c r="I28" s="454"/>
      <c r="J28" s="455">
        <v>57469.44</v>
      </c>
      <c r="K28" s="456"/>
      <c r="L28" s="450"/>
      <c r="M28" s="450"/>
      <c r="N28" s="450"/>
    </row>
    <row r="29" spans="1:14" s="443" customFormat="1" ht="21" customHeight="1">
      <c r="A29" s="440"/>
      <c r="B29" s="451">
        <v>27</v>
      </c>
      <c r="C29" s="452" t="s">
        <v>48</v>
      </c>
      <c r="D29" s="452" t="s">
        <v>38</v>
      </c>
      <c r="E29" s="453">
        <v>3.7415</v>
      </c>
      <c r="F29" s="453">
        <v>12</v>
      </c>
      <c r="G29" s="454">
        <v>210</v>
      </c>
      <c r="H29" s="454"/>
      <c r="I29" s="454"/>
      <c r="J29" s="455">
        <v>9428.58</v>
      </c>
      <c r="K29" s="456"/>
      <c r="L29" s="450"/>
      <c r="M29" s="450"/>
      <c r="N29" s="450"/>
    </row>
    <row r="30" spans="1:14" s="443" customFormat="1" ht="21" customHeight="1">
      <c r="A30" s="440"/>
      <c r="B30" s="451">
        <v>28</v>
      </c>
      <c r="C30" s="452" t="s">
        <v>49</v>
      </c>
      <c r="D30" s="452" t="s">
        <v>38</v>
      </c>
      <c r="E30" s="453"/>
      <c r="F30" s="453">
        <v>12</v>
      </c>
      <c r="G30" s="461"/>
      <c r="H30" s="454"/>
      <c r="I30" s="454"/>
      <c r="J30" s="455">
        <v>255403.92</v>
      </c>
      <c r="K30" s="456"/>
      <c r="L30" s="450"/>
      <c r="M30" s="450"/>
      <c r="N30" s="450"/>
    </row>
    <row r="31" spans="1:14" s="443" customFormat="1" ht="23.25" customHeight="1">
      <c r="A31" s="440"/>
      <c r="B31" s="451">
        <v>29</v>
      </c>
      <c r="C31" s="452" t="s">
        <v>50</v>
      </c>
      <c r="D31" s="452" t="s">
        <v>15</v>
      </c>
      <c r="E31" s="453">
        <v>3.7415</v>
      </c>
      <c r="F31" s="453">
        <v>12</v>
      </c>
      <c r="G31" s="454">
        <v>3290</v>
      </c>
      <c r="H31" s="454"/>
      <c r="I31" s="454"/>
      <c r="J31" s="455">
        <v>147714.42</v>
      </c>
      <c r="K31" s="456"/>
      <c r="L31" s="450"/>
      <c r="M31" s="450"/>
      <c r="N31" s="450"/>
    </row>
    <row r="32" spans="1:14" s="443" customFormat="1" ht="21" customHeight="1">
      <c r="A32" s="440"/>
      <c r="B32" s="451">
        <v>30</v>
      </c>
      <c r="C32" s="462" t="s">
        <v>52</v>
      </c>
      <c r="D32" s="462"/>
      <c r="E32" s="463"/>
      <c r="F32" s="463"/>
      <c r="G32" s="463"/>
      <c r="H32" s="463"/>
      <c r="I32" s="463"/>
      <c r="J32" s="464">
        <v>50000</v>
      </c>
      <c r="K32" s="456"/>
      <c r="L32" s="450"/>
      <c r="M32" s="450"/>
      <c r="N32" s="450"/>
    </row>
    <row r="33" spans="2:14" ht="21" customHeight="1">
      <c r="B33" s="451">
        <v>31</v>
      </c>
      <c r="C33" s="465" t="s">
        <v>71</v>
      </c>
      <c r="D33" s="465" t="s">
        <v>66</v>
      </c>
      <c r="E33" s="466">
        <v>110</v>
      </c>
      <c r="F33" s="466">
        <v>1</v>
      </c>
      <c r="G33" s="466">
        <v>1585.23</v>
      </c>
      <c r="H33" s="466"/>
      <c r="I33" s="466"/>
      <c r="J33" s="467">
        <v>174375.3</v>
      </c>
      <c r="K33" s="456"/>
      <c r="L33" s="468"/>
      <c r="M33" s="468"/>
      <c r="N33" s="468"/>
    </row>
    <row r="34" spans="2:14" ht="21.75" customHeight="1">
      <c r="B34" s="451">
        <v>32</v>
      </c>
      <c r="C34" s="465" t="s">
        <v>70</v>
      </c>
      <c r="D34" s="465" t="s">
        <v>66</v>
      </c>
      <c r="E34" s="466">
        <v>20</v>
      </c>
      <c r="F34" s="466">
        <v>1</v>
      </c>
      <c r="G34" s="466">
        <v>1039.3</v>
      </c>
      <c r="H34" s="466"/>
      <c r="I34" s="466"/>
      <c r="J34" s="467">
        <v>20786</v>
      </c>
      <c r="K34" s="456"/>
      <c r="L34" s="468"/>
      <c r="M34" s="468"/>
      <c r="N34" s="468"/>
    </row>
    <row r="35" spans="2:14" ht="21.75" customHeight="1">
      <c r="B35" s="451">
        <v>33</v>
      </c>
      <c r="C35" s="465" t="s">
        <v>72</v>
      </c>
      <c r="D35" s="465" t="s">
        <v>73</v>
      </c>
      <c r="E35" s="466">
        <v>9</v>
      </c>
      <c r="F35" s="469">
        <v>1</v>
      </c>
      <c r="G35" s="469">
        <v>4152</v>
      </c>
      <c r="H35" s="469"/>
      <c r="I35" s="469"/>
      <c r="J35" s="467">
        <v>37368</v>
      </c>
      <c r="K35" s="456"/>
      <c r="L35" s="468"/>
      <c r="M35" s="468"/>
      <c r="N35" s="468"/>
    </row>
    <row r="36" spans="2:14" ht="21.75" customHeight="1">
      <c r="B36" s="451">
        <v>34</v>
      </c>
      <c r="C36" s="470" t="s">
        <v>74</v>
      </c>
      <c r="D36" s="470" t="s">
        <v>75</v>
      </c>
      <c r="E36" s="471">
        <v>4</v>
      </c>
      <c r="F36" s="471">
        <v>1</v>
      </c>
      <c r="G36" s="471">
        <v>4152</v>
      </c>
      <c r="H36" s="471"/>
      <c r="I36" s="471"/>
      <c r="J36" s="472">
        <v>16608</v>
      </c>
      <c r="K36" s="456"/>
      <c r="L36" s="468"/>
      <c r="M36" s="468"/>
      <c r="N36" s="468"/>
    </row>
    <row r="37" spans="1:14" s="443" customFormat="1" ht="21" customHeight="1">
      <c r="A37" s="440"/>
      <c r="B37" s="451">
        <v>35</v>
      </c>
      <c r="C37" s="465" t="s">
        <v>107</v>
      </c>
      <c r="D37" s="465" t="s">
        <v>66</v>
      </c>
      <c r="E37" s="466">
        <v>15</v>
      </c>
      <c r="F37" s="473">
        <v>1</v>
      </c>
      <c r="G37" s="473">
        <v>1443.34</v>
      </c>
      <c r="H37" s="473"/>
      <c r="I37" s="473"/>
      <c r="J37" s="467">
        <v>21650.1</v>
      </c>
      <c r="K37" s="456"/>
      <c r="L37" s="450"/>
      <c r="M37" s="450"/>
      <c r="N37" s="450"/>
    </row>
    <row r="38" spans="2:14" ht="24" customHeight="1">
      <c r="B38" s="451">
        <v>36</v>
      </c>
      <c r="C38" s="474" t="s">
        <v>68</v>
      </c>
      <c r="D38" s="474" t="s">
        <v>69</v>
      </c>
      <c r="E38" s="475">
        <v>5</v>
      </c>
      <c r="F38" s="475">
        <v>1</v>
      </c>
      <c r="G38" s="475">
        <v>531</v>
      </c>
      <c r="H38" s="475"/>
      <c r="I38" s="475"/>
      <c r="J38" s="476">
        <v>2655</v>
      </c>
      <c r="K38" s="456"/>
      <c r="L38" s="468"/>
      <c r="M38" s="468"/>
      <c r="N38" s="468"/>
    </row>
    <row r="39" spans="2:14" ht="24" customHeight="1">
      <c r="B39" s="451">
        <v>37</v>
      </c>
      <c r="C39" s="477" t="s">
        <v>87</v>
      </c>
      <c r="D39" s="470" t="s">
        <v>66</v>
      </c>
      <c r="E39" s="471">
        <v>4</v>
      </c>
      <c r="F39" s="471">
        <v>1</v>
      </c>
      <c r="G39" s="471">
        <v>1600</v>
      </c>
      <c r="H39" s="471"/>
      <c r="I39" s="471"/>
      <c r="J39" s="472">
        <v>6400</v>
      </c>
      <c r="K39" s="456"/>
      <c r="L39" s="468"/>
      <c r="M39" s="468"/>
      <c r="N39" s="468"/>
    </row>
    <row r="40" spans="2:14" ht="12">
      <c r="B40" s="478" t="s">
        <v>53</v>
      </c>
      <c r="C40" s="479"/>
      <c r="D40" s="479"/>
      <c r="E40" s="479"/>
      <c r="F40" s="479"/>
      <c r="G40" s="480"/>
      <c r="H40" s="480"/>
      <c r="I40" s="480"/>
      <c r="J40" s="481">
        <v>1121353.5201400002</v>
      </c>
      <c r="K40" s="456"/>
      <c r="L40" s="468"/>
      <c r="M40" s="468"/>
      <c r="N40" s="468"/>
    </row>
    <row r="42" spans="4:10" ht="12">
      <c r="D42" s="440" t="s">
        <v>54</v>
      </c>
      <c r="J42" s="482"/>
    </row>
    <row r="43" ht="12">
      <c r="D43" s="440" t="s">
        <v>54</v>
      </c>
    </row>
    <row r="44" ht="12">
      <c r="I44" s="482"/>
    </row>
    <row r="45" spans="2:10" ht="12">
      <c r="B45" s="483"/>
      <c r="C45" s="483"/>
      <c r="D45" s="483"/>
      <c r="E45" s="483"/>
      <c r="F45" s="483"/>
      <c r="G45" s="484"/>
      <c r="H45" s="484"/>
      <c r="I45" s="483"/>
      <c r="J45" s="485"/>
    </row>
    <row r="46" spans="2:10" ht="12">
      <c r="B46" s="483"/>
      <c r="C46" s="483"/>
      <c r="D46" s="483"/>
      <c r="E46" s="483"/>
      <c r="F46" s="483"/>
      <c r="G46" s="484"/>
      <c r="H46" s="484"/>
      <c r="I46" s="483"/>
      <c r="J46" s="485"/>
    </row>
    <row r="47" spans="2:10" ht="12">
      <c r="B47" s="483"/>
      <c r="C47" s="483"/>
      <c r="D47" s="483"/>
      <c r="E47" s="483"/>
      <c r="F47" s="486"/>
      <c r="G47" s="487"/>
      <c r="H47" s="487"/>
      <c r="I47" s="486"/>
      <c r="J47" s="485"/>
    </row>
    <row r="48" spans="2:10" ht="12">
      <c r="B48" s="483"/>
      <c r="C48" s="483"/>
      <c r="D48" s="483"/>
      <c r="E48" s="483"/>
      <c r="F48" s="483"/>
      <c r="G48" s="484"/>
      <c r="H48" s="484"/>
      <c r="I48" s="483"/>
      <c r="J48" s="485"/>
    </row>
    <row r="49" spans="2:10" ht="12">
      <c r="B49" s="483"/>
      <c r="C49" s="483"/>
      <c r="D49" s="483"/>
      <c r="E49" s="483"/>
      <c r="F49" s="488"/>
      <c r="G49" s="489"/>
      <c r="H49" s="489"/>
      <c r="I49" s="488"/>
      <c r="J49" s="485"/>
    </row>
    <row r="50" spans="2:10" ht="12">
      <c r="B50" s="483"/>
      <c r="C50" s="483"/>
      <c r="D50" s="483"/>
      <c r="E50" s="483"/>
      <c r="F50" s="483"/>
      <c r="G50" s="484"/>
      <c r="H50" s="484"/>
      <c r="I50" s="483"/>
      <c r="J50" s="485"/>
    </row>
    <row r="51" spans="2:10" ht="12">
      <c r="B51" s="483"/>
      <c r="C51" s="483"/>
      <c r="D51" s="483"/>
      <c r="E51" s="483"/>
      <c r="F51" s="483"/>
      <c r="G51" s="484"/>
      <c r="H51" s="484"/>
      <c r="I51" s="483"/>
      <c r="J51" s="485"/>
    </row>
    <row r="52" spans="2:10" ht="12">
      <c r="B52" s="483"/>
      <c r="C52" s="483"/>
      <c r="D52" s="483"/>
      <c r="E52" s="483"/>
      <c r="F52" s="483"/>
      <c r="G52" s="484"/>
      <c r="H52" s="484"/>
      <c r="I52" s="483"/>
      <c r="J52" s="485"/>
    </row>
    <row r="53" spans="2:10" ht="12">
      <c r="B53" s="483"/>
      <c r="C53" s="483"/>
      <c r="D53" s="483"/>
      <c r="E53" s="483"/>
      <c r="F53" s="483"/>
      <c r="G53" s="484"/>
      <c r="H53" s="484"/>
      <c r="I53" s="483"/>
      <c r="J53" s="485"/>
    </row>
    <row r="54" spans="2:10" ht="12">
      <c r="B54" s="483"/>
      <c r="C54" s="483"/>
      <c r="D54" s="483"/>
      <c r="E54" s="483"/>
      <c r="F54" s="483"/>
      <c r="G54" s="484"/>
      <c r="H54" s="484"/>
      <c r="I54" s="483"/>
      <c r="J54" s="485"/>
    </row>
    <row r="55" spans="2:10" ht="12">
      <c r="B55" s="483"/>
      <c r="C55" s="483"/>
      <c r="D55" s="483"/>
      <c r="E55" s="483"/>
      <c r="F55" s="483"/>
      <c r="G55" s="484"/>
      <c r="H55" s="484"/>
      <c r="I55" s="483"/>
      <c r="J55" s="485"/>
    </row>
    <row r="56" spans="2:10" ht="12">
      <c r="B56" s="483"/>
      <c r="C56" s="483"/>
      <c r="D56" s="483"/>
      <c r="E56" s="483"/>
      <c r="F56" s="483"/>
      <c r="G56" s="484"/>
      <c r="H56" s="484"/>
      <c r="I56" s="483"/>
      <c r="J56" s="485"/>
    </row>
    <row r="57" spans="2:10" ht="12">
      <c r="B57" s="483"/>
      <c r="C57" s="483"/>
      <c r="D57" s="483"/>
      <c r="E57" s="483"/>
      <c r="F57" s="483"/>
      <c r="G57" s="484"/>
      <c r="H57" s="484"/>
      <c r="I57" s="483"/>
      <c r="J57" s="485"/>
    </row>
    <row r="58" spans="2:10" ht="12">
      <c r="B58" s="483"/>
      <c r="C58" s="483"/>
      <c r="D58" s="483"/>
      <c r="E58" s="483"/>
      <c r="F58" s="483"/>
      <c r="G58" s="490"/>
      <c r="H58" s="490"/>
      <c r="I58" s="483"/>
      <c r="J58" s="485"/>
    </row>
    <row r="59" spans="2:10" ht="12">
      <c r="B59" s="483"/>
      <c r="C59" s="483"/>
      <c r="D59" s="483"/>
      <c r="E59" s="483"/>
      <c r="F59" s="483"/>
      <c r="G59" s="484"/>
      <c r="H59" s="484"/>
      <c r="I59" s="483"/>
      <c r="J59" s="485"/>
    </row>
    <row r="60" spans="2:10" ht="12">
      <c r="B60" s="483"/>
      <c r="C60" s="483"/>
      <c r="D60" s="483"/>
      <c r="E60" s="483"/>
      <c r="F60" s="483"/>
      <c r="G60" s="484"/>
      <c r="H60" s="484"/>
      <c r="I60" s="483"/>
      <c r="J60" s="485"/>
    </row>
    <row r="61" spans="2:10" ht="12">
      <c r="B61" s="483"/>
      <c r="C61" s="483"/>
      <c r="D61" s="483"/>
      <c r="E61" s="483"/>
      <c r="F61" s="483"/>
      <c r="G61" s="490"/>
      <c r="H61" s="490"/>
      <c r="I61" s="483"/>
      <c r="J61" s="485"/>
    </row>
    <row r="62" spans="2:10" ht="12">
      <c r="B62" s="483"/>
      <c r="C62" s="483"/>
      <c r="D62" s="483"/>
      <c r="E62" s="483"/>
      <c r="F62" s="483"/>
      <c r="G62" s="484"/>
      <c r="H62" s="484"/>
      <c r="I62" s="483"/>
      <c r="J62" s="485"/>
    </row>
    <row r="63" spans="2:10" ht="12">
      <c r="B63" s="483"/>
      <c r="C63" s="483"/>
      <c r="D63" s="483"/>
      <c r="E63" s="483"/>
      <c r="F63" s="483"/>
      <c r="G63" s="484"/>
      <c r="H63" s="484"/>
      <c r="I63" s="483"/>
      <c r="J63" s="485"/>
    </row>
    <row r="64" spans="2:10" ht="12">
      <c r="B64" s="483"/>
      <c r="C64" s="483"/>
      <c r="D64" s="483"/>
      <c r="E64" s="483"/>
      <c r="F64" s="483"/>
      <c r="G64" s="490"/>
      <c r="H64" s="490"/>
      <c r="I64" s="483"/>
      <c r="J64" s="485"/>
    </row>
    <row r="65" spans="2:10" ht="12">
      <c r="B65" s="483"/>
      <c r="C65" s="483"/>
      <c r="D65" s="483"/>
      <c r="E65" s="483"/>
      <c r="F65" s="483"/>
      <c r="G65" s="484"/>
      <c r="H65" s="484"/>
      <c r="I65" s="483"/>
      <c r="J65" s="485"/>
    </row>
    <row r="66" spans="2:10" ht="12">
      <c r="B66" s="483"/>
      <c r="C66" s="483"/>
      <c r="D66" s="483"/>
      <c r="E66" s="483"/>
      <c r="F66" s="483"/>
      <c r="G66" s="490"/>
      <c r="H66" s="490"/>
      <c r="I66" s="483"/>
      <c r="J66" s="485"/>
    </row>
    <row r="67" spans="2:10" ht="12">
      <c r="B67" s="483"/>
      <c r="C67" s="483"/>
      <c r="D67" s="483"/>
      <c r="E67" s="483"/>
      <c r="F67" s="483"/>
      <c r="G67" s="484"/>
      <c r="H67" s="484"/>
      <c r="I67" s="483"/>
      <c r="J67" s="485"/>
    </row>
    <row r="68" spans="2:10" ht="12">
      <c r="B68" s="483"/>
      <c r="C68" s="483"/>
      <c r="D68" s="483"/>
      <c r="E68" s="483"/>
      <c r="F68" s="483"/>
      <c r="G68" s="484"/>
      <c r="H68" s="484"/>
      <c r="I68" s="483"/>
      <c r="J68" s="485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B1">
      <selection activeCell="B1" sqref="B1"/>
    </sheetView>
  </sheetViews>
  <sheetFormatPr defaultColWidth="9.140625" defaultRowHeight="12.75"/>
  <cols>
    <col min="1" max="1" width="0" style="491" hidden="1" customWidth="1"/>
    <col min="2" max="2" width="5.28125" style="491" customWidth="1"/>
    <col min="3" max="3" width="50.00390625" style="491" customWidth="1"/>
    <col min="4" max="4" width="15.421875" style="491" customWidth="1"/>
    <col min="5" max="5" width="9.8515625" style="491" customWidth="1"/>
    <col min="6" max="6" width="8.140625" style="491" customWidth="1"/>
    <col min="7" max="7" width="11.8515625" style="491" customWidth="1"/>
    <col min="8" max="9" width="0" style="491" hidden="1" customWidth="1"/>
    <col min="10" max="10" width="12.28125" style="491" customWidth="1"/>
    <col min="11" max="11" width="6.140625" style="492" customWidth="1"/>
    <col min="12" max="12" width="2.421875" style="493" customWidth="1"/>
    <col min="13" max="13" width="7.140625" style="493" customWidth="1"/>
    <col min="14" max="16384" width="9.140625" style="493" customWidth="1"/>
  </cols>
  <sheetData>
    <row r="1" spans="1:11" s="494" customFormat="1" ht="33" customHeight="1">
      <c r="A1" s="491"/>
      <c r="B1" s="3406" t="s">
        <v>131</v>
      </c>
      <c r="C1" s="3406"/>
      <c r="D1" s="3406"/>
      <c r="E1" s="3406"/>
      <c r="F1" s="3406"/>
      <c r="G1" s="3406"/>
      <c r="H1" s="3406"/>
      <c r="I1" s="3406"/>
      <c r="J1" s="3406"/>
      <c r="K1" s="492"/>
    </row>
    <row r="2" spans="1:11" s="494" customFormat="1" ht="14.25" customHeight="1">
      <c r="A2" s="491"/>
      <c r="B2" s="495"/>
      <c r="C2" s="495"/>
      <c r="D2" s="495"/>
      <c r="E2" s="495"/>
      <c r="F2" s="495"/>
      <c r="G2" s="495"/>
      <c r="H2" s="495"/>
      <c r="I2" s="495"/>
      <c r="J2" s="495"/>
      <c r="K2" s="492"/>
    </row>
    <row r="3" spans="1:13" s="494" customFormat="1" ht="52.5" customHeight="1">
      <c r="A3" s="496"/>
      <c r="B3" s="497" t="s">
        <v>1</v>
      </c>
      <c r="C3" s="498" t="s">
        <v>2</v>
      </c>
      <c r="D3" s="498" t="s">
        <v>3</v>
      </c>
      <c r="E3" s="499" t="s">
        <v>4</v>
      </c>
      <c r="F3" s="499" t="s">
        <v>5</v>
      </c>
      <c r="G3" s="499" t="s">
        <v>6</v>
      </c>
      <c r="H3" s="499"/>
      <c r="I3" s="499"/>
      <c r="J3" s="500" t="s">
        <v>7</v>
      </c>
      <c r="K3" s="501"/>
      <c r="L3" s="502"/>
      <c r="M3" s="502"/>
    </row>
    <row r="4" spans="1:13" s="494" customFormat="1" ht="21" customHeight="1">
      <c r="A4" s="491"/>
      <c r="B4" s="503">
        <v>1</v>
      </c>
      <c r="C4" s="504" t="s">
        <v>8</v>
      </c>
      <c r="D4" s="504" t="s">
        <v>9</v>
      </c>
      <c r="E4" s="505">
        <v>1</v>
      </c>
      <c r="F4" s="505">
        <v>1</v>
      </c>
      <c r="G4" s="506">
        <v>5460</v>
      </c>
      <c r="H4" s="506"/>
      <c r="I4" s="506"/>
      <c r="J4" s="507">
        <v>5460</v>
      </c>
      <c r="K4" s="508"/>
      <c r="L4" s="502"/>
      <c r="M4" s="502"/>
    </row>
    <row r="5" spans="1:13" s="494" customFormat="1" ht="25.5" customHeight="1">
      <c r="A5" s="491"/>
      <c r="B5" s="503">
        <v>2</v>
      </c>
      <c r="C5" s="504" t="s">
        <v>10</v>
      </c>
      <c r="D5" s="504" t="s">
        <v>11</v>
      </c>
      <c r="E5" s="505">
        <v>0.2</v>
      </c>
      <c r="F5" s="505">
        <v>2</v>
      </c>
      <c r="G5" s="506">
        <v>6500</v>
      </c>
      <c r="H5" s="506"/>
      <c r="I5" s="506"/>
      <c r="J5" s="507">
        <v>2600</v>
      </c>
      <c r="K5" s="508"/>
      <c r="L5" s="502"/>
      <c r="M5" s="502"/>
    </row>
    <row r="6" spans="1:13" s="494" customFormat="1" ht="18.75" customHeight="1">
      <c r="A6" s="491"/>
      <c r="B6" s="503">
        <v>3</v>
      </c>
      <c r="C6" s="504" t="s">
        <v>12</v>
      </c>
      <c r="D6" s="504" t="s">
        <v>13</v>
      </c>
      <c r="E6" s="505">
        <v>45</v>
      </c>
      <c r="F6" s="505">
        <v>2</v>
      </c>
      <c r="G6" s="506">
        <v>146.72</v>
      </c>
      <c r="H6" s="506"/>
      <c r="I6" s="506"/>
      <c r="J6" s="507">
        <v>13204.8</v>
      </c>
      <c r="K6" s="508"/>
      <c r="L6" s="502"/>
      <c r="M6" s="502"/>
    </row>
    <row r="7" spans="1:13" s="494" customFormat="1" ht="21" customHeight="1">
      <c r="A7" s="491"/>
      <c r="B7" s="503">
        <v>4</v>
      </c>
      <c r="C7" s="504" t="s">
        <v>14</v>
      </c>
      <c r="D7" s="509" t="s">
        <v>15</v>
      </c>
      <c r="E7" s="505">
        <v>2.4693</v>
      </c>
      <c r="F7" s="505">
        <v>2</v>
      </c>
      <c r="G7" s="506">
        <v>1500</v>
      </c>
      <c r="H7" s="506"/>
      <c r="I7" s="506"/>
      <c r="J7" s="507">
        <v>7407.9</v>
      </c>
      <c r="K7" s="508"/>
      <c r="L7" s="502"/>
      <c r="M7" s="502"/>
    </row>
    <row r="8" spans="1:13" s="494" customFormat="1" ht="24" customHeight="1">
      <c r="A8" s="491"/>
      <c r="B8" s="503">
        <v>5</v>
      </c>
      <c r="C8" s="504" t="s">
        <v>16</v>
      </c>
      <c r="D8" s="509" t="s">
        <v>15</v>
      </c>
      <c r="E8" s="505">
        <v>2.4693</v>
      </c>
      <c r="F8" s="505">
        <v>2</v>
      </c>
      <c r="G8" s="506">
        <v>1440</v>
      </c>
      <c r="H8" s="506"/>
      <c r="I8" s="506"/>
      <c r="J8" s="507">
        <v>7111.584</v>
      </c>
      <c r="K8" s="508"/>
      <c r="L8" s="502"/>
      <c r="M8" s="502"/>
    </row>
    <row r="9" spans="1:13" s="494" customFormat="1" ht="20.25" customHeight="1">
      <c r="A9" s="491"/>
      <c r="B9" s="503">
        <v>6</v>
      </c>
      <c r="C9" s="504" t="s">
        <v>17</v>
      </c>
      <c r="D9" s="509" t="s">
        <v>15</v>
      </c>
      <c r="E9" s="505">
        <v>2.4693</v>
      </c>
      <c r="F9" s="505">
        <v>2</v>
      </c>
      <c r="G9" s="506">
        <v>1320</v>
      </c>
      <c r="H9" s="506"/>
      <c r="I9" s="506"/>
      <c r="J9" s="507">
        <v>6518.952</v>
      </c>
      <c r="K9" s="508"/>
      <c r="L9" s="502"/>
      <c r="M9" s="502"/>
    </row>
    <row r="10" spans="1:13" s="494" customFormat="1" ht="20.25" customHeight="1">
      <c r="A10" s="491"/>
      <c r="B10" s="503">
        <v>7</v>
      </c>
      <c r="C10" s="504" t="s">
        <v>18</v>
      </c>
      <c r="D10" s="509" t="s">
        <v>19</v>
      </c>
      <c r="E10" s="505">
        <v>0.5</v>
      </c>
      <c r="F10" s="505">
        <v>2</v>
      </c>
      <c r="G10" s="506">
        <v>559.29</v>
      </c>
      <c r="H10" s="506"/>
      <c r="I10" s="506"/>
      <c r="J10" s="507">
        <v>559.29</v>
      </c>
      <c r="K10" s="508"/>
      <c r="L10" s="502"/>
      <c r="M10" s="502"/>
    </row>
    <row r="11" spans="1:13" s="494" customFormat="1" ht="45.75" customHeight="1">
      <c r="A11" s="491"/>
      <c r="B11" s="503">
        <v>8</v>
      </c>
      <c r="C11" s="504" t="s">
        <v>20</v>
      </c>
      <c r="D11" s="509" t="s">
        <v>15</v>
      </c>
      <c r="E11" s="505">
        <v>2.4693</v>
      </c>
      <c r="F11" s="505">
        <v>2</v>
      </c>
      <c r="G11" s="506">
        <v>3003.38</v>
      </c>
      <c r="H11" s="506"/>
      <c r="I11" s="506"/>
      <c r="J11" s="507">
        <v>14832.492468</v>
      </c>
      <c r="K11" s="508"/>
      <c r="L11" s="502"/>
      <c r="M11" s="502"/>
    </row>
    <row r="12" spans="1:13" s="494" customFormat="1" ht="63.75" customHeight="1">
      <c r="A12" s="491"/>
      <c r="B12" s="503">
        <v>9</v>
      </c>
      <c r="C12" s="504" t="s">
        <v>21</v>
      </c>
      <c r="D12" s="509" t="s">
        <v>15</v>
      </c>
      <c r="E12" s="505">
        <v>2.4693</v>
      </c>
      <c r="F12" s="505">
        <v>2</v>
      </c>
      <c r="G12" s="510">
        <v>1710</v>
      </c>
      <c r="H12" s="510"/>
      <c r="I12" s="510"/>
      <c r="J12" s="507">
        <v>8445.006</v>
      </c>
      <c r="K12" s="508"/>
      <c r="L12" s="502"/>
      <c r="M12" s="502"/>
    </row>
    <row r="13" spans="1:13" s="494" customFormat="1" ht="30.75" customHeight="1">
      <c r="A13" s="491"/>
      <c r="B13" s="503">
        <v>10</v>
      </c>
      <c r="C13" s="504" t="s">
        <v>22</v>
      </c>
      <c r="D13" s="509" t="s">
        <v>23</v>
      </c>
      <c r="E13" s="505">
        <v>1</v>
      </c>
      <c r="F13" s="505">
        <v>1</v>
      </c>
      <c r="G13" s="506">
        <v>5060.23</v>
      </c>
      <c r="H13" s="506"/>
      <c r="I13" s="506"/>
      <c r="J13" s="507">
        <v>5060.23</v>
      </c>
      <c r="K13" s="508"/>
      <c r="L13" s="502"/>
      <c r="M13" s="502"/>
    </row>
    <row r="14" spans="1:13" s="494" customFormat="1" ht="24" customHeight="1">
      <c r="A14" s="491"/>
      <c r="B14" s="503">
        <v>11</v>
      </c>
      <c r="C14" s="504" t="s">
        <v>24</v>
      </c>
      <c r="D14" s="509" t="s">
        <v>15</v>
      </c>
      <c r="E14" s="505">
        <v>2.4693</v>
      </c>
      <c r="F14" s="505">
        <v>1</v>
      </c>
      <c r="G14" s="506">
        <v>19.7</v>
      </c>
      <c r="H14" s="506"/>
      <c r="I14" s="506"/>
      <c r="J14" s="507">
        <v>48.64521</v>
      </c>
      <c r="K14" s="508"/>
      <c r="L14" s="502"/>
      <c r="M14" s="502"/>
    </row>
    <row r="15" spans="1:13" s="494" customFormat="1" ht="23.25" customHeight="1">
      <c r="A15" s="491"/>
      <c r="B15" s="503">
        <v>12</v>
      </c>
      <c r="C15" s="504" t="s">
        <v>25</v>
      </c>
      <c r="D15" s="509" t="s">
        <v>15</v>
      </c>
      <c r="E15" s="505">
        <v>2.4693</v>
      </c>
      <c r="F15" s="505">
        <v>1</v>
      </c>
      <c r="G15" s="511">
        <v>9936</v>
      </c>
      <c r="H15" s="511"/>
      <c r="I15" s="511"/>
      <c r="J15" s="507">
        <v>24534.9648</v>
      </c>
      <c r="K15" s="508"/>
      <c r="L15" s="502"/>
      <c r="M15" s="502"/>
    </row>
    <row r="16" spans="1:13" s="494" customFormat="1" ht="19.5" customHeight="1">
      <c r="A16" s="491"/>
      <c r="B16" s="503">
        <v>13</v>
      </c>
      <c r="C16" s="504" t="s">
        <v>26</v>
      </c>
      <c r="D16" s="504" t="s">
        <v>9</v>
      </c>
      <c r="E16" s="505">
        <v>1</v>
      </c>
      <c r="F16" s="505">
        <v>1</v>
      </c>
      <c r="G16" s="511">
        <v>3036.14</v>
      </c>
      <c r="H16" s="511"/>
      <c r="I16" s="511"/>
      <c r="J16" s="507">
        <v>3036.14</v>
      </c>
      <c r="K16" s="508"/>
      <c r="L16" s="502"/>
      <c r="M16" s="502"/>
    </row>
    <row r="17" spans="1:13" s="494" customFormat="1" ht="88.5" customHeight="1">
      <c r="A17" s="491"/>
      <c r="B17" s="503">
        <v>14</v>
      </c>
      <c r="C17" s="504" t="s">
        <v>27</v>
      </c>
      <c r="D17" s="504" t="s">
        <v>28</v>
      </c>
      <c r="E17" s="505">
        <v>4</v>
      </c>
      <c r="F17" s="505">
        <v>12</v>
      </c>
      <c r="G17" s="510">
        <v>266.33</v>
      </c>
      <c r="H17" s="510"/>
      <c r="I17" s="510"/>
      <c r="J17" s="507">
        <v>12783.84</v>
      </c>
      <c r="K17" s="508"/>
      <c r="L17" s="502"/>
      <c r="M17" s="502"/>
    </row>
    <row r="18" spans="1:13" s="494" customFormat="1" ht="36" customHeight="1">
      <c r="A18" s="491"/>
      <c r="B18" s="503">
        <v>15</v>
      </c>
      <c r="C18" s="504" t="s">
        <v>29</v>
      </c>
      <c r="D18" s="509" t="s">
        <v>30</v>
      </c>
      <c r="E18" s="505">
        <v>2.4693</v>
      </c>
      <c r="F18" s="505">
        <v>1</v>
      </c>
      <c r="G18" s="506">
        <v>14039</v>
      </c>
      <c r="H18" s="506"/>
      <c r="I18" s="506"/>
      <c r="J18" s="507">
        <v>34666.5027</v>
      </c>
      <c r="K18" s="508"/>
      <c r="L18" s="502"/>
      <c r="M18" s="502"/>
    </row>
    <row r="19" spans="1:13" s="494" customFormat="1" ht="21" customHeight="1">
      <c r="A19" s="491"/>
      <c r="B19" s="503">
        <v>16</v>
      </c>
      <c r="C19" s="504" t="s">
        <v>32</v>
      </c>
      <c r="D19" s="504" t="s">
        <v>33</v>
      </c>
      <c r="E19" s="505">
        <v>450</v>
      </c>
      <c r="F19" s="512" t="s">
        <v>34</v>
      </c>
      <c r="G19" s="506">
        <v>22.39</v>
      </c>
      <c r="H19" s="506"/>
      <c r="I19" s="506"/>
      <c r="J19" s="507">
        <v>10075.5</v>
      </c>
      <c r="K19" s="508"/>
      <c r="L19" s="502"/>
      <c r="M19" s="502"/>
    </row>
    <row r="20" spans="1:13" s="494" customFormat="1" ht="21.75" customHeight="1">
      <c r="A20" s="491"/>
      <c r="B20" s="503">
        <v>17</v>
      </c>
      <c r="C20" s="504" t="s">
        <v>35</v>
      </c>
      <c r="D20" s="504" t="s">
        <v>36</v>
      </c>
      <c r="E20" s="505">
        <v>1</v>
      </c>
      <c r="F20" s="512" t="s">
        <v>34</v>
      </c>
      <c r="G20" s="506">
        <v>408.6</v>
      </c>
      <c r="H20" s="506"/>
      <c r="I20" s="506"/>
      <c r="J20" s="507">
        <v>408.6</v>
      </c>
      <c r="K20" s="508"/>
      <c r="L20" s="502"/>
      <c r="M20" s="502"/>
    </row>
    <row r="21" spans="1:13" s="494" customFormat="1" ht="22.5" customHeight="1">
      <c r="A21" s="491"/>
      <c r="B21" s="503">
        <v>18</v>
      </c>
      <c r="C21" s="504" t="s">
        <v>37</v>
      </c>
      <c r="D21" s="504" t="s">
        <v>38</v>
      </c>
      <c r="E21" s="505">
        <v>80</v>
      </c>
      <c r="F21" s="512" t="s">
        <v>34</v>
      </c>
      <c r="G21" s="506">
        <v>20.13</v>
      </c>
      <c r="H21" s="506"/>
      <c r="I21" s="506"/>
      <c r="J21" s="507">
        <v>1610.4</v>
      </c>
      <c r="K21" s="508"/>
      <c r="L21" s="502"/>
      <c r="M21" s="502"/>
    </row>
    <row r="22" spans="1:13" s="494" customFormat="1" ht="23.25" customHeight="1">
      <c r="A22" s="491"/>
      <c r="B22" s="503">
        <v>19</v>
      </c>
      <c r="C22" s="504" t="s">
        <v>39</v>
      </c>
      <c r="D22" s="504" t="s">
        <v>33</v>
      </c>
      <c r="E22" s="505">
        <v>200</v>
      </c>
      <c r="F22" s="512" t="s">
        <v>34</v>
      </c>
      <c r="G22" s="506">
        <v>41.8</v>
      </c>
      <c r="H22" s="506"/>
      <c r="I22" s="506"/>
      <c r="J22" s="507">
        <v>8360</v>
      </c>
      <c r="K22" s="508"/>
      <c r="L22" s="502"/>
      <c r="M22" s="502"/>
    </row>
    <row r="23" spans="1:13" s="494" customFormat="1" ht="23.25" customHeight="1">
      <c r="A23" s="491"/>
      <c r="B23" s="503">
        <v>20</v>
      </c>
      <c r="C23" s="504" t="s">
        <v>40</v>
      </c>
      <c r="D23" s="504" t="s">
        <v>38</v>
      </c>
      <c r="E23" s="505">
        <v>70</v>
      </c>
      <c r="F23" s="512" t="s">
        <v>34</v>
      </c>
      <c r="G23" s="506">
        <v>170.7</v>
      </c>
      <c r="H23" s="506"/>
      <c r="I23" s="506"/>
      <c r="J23" s="507">
        <v>11949</v>
      </c>
      <c r="K23" s="508"/>
      <c r="L23" s="502"/>
      <c r="M23" s="502"/>
    </row>
    <row r="24" spans="1:13" s="494" customFormat="1" ht="25.5" customHeight="1">
      <c r="A24" s="491"/>
      <c r="B24" s="503">
        <v>21</v>
      </c>
      <c r="C24" s="504" t="s">
        <v>41</v>
      </c>
      <c r="D24" s="504" t="s">
        <v>38</v>
      </c>
      <c r="E24" s="505">
        <v>50</v>
      </c>
      <c r="F24" s="512" t="s">
        <v>34</v>
      </c>
      <c r="G24" s="506">
        <v>183.3</v>
      </c>
      <c r="H24" s="506"/>
      <c r="I24" s="506"/>
      <c r="J24" s="507">
        <v>9165</v>
      </c>
      <c r="K24" s="508"/>
      <c r="L24" s="502"/>
      <c r="M24" s="502"/>
    </row>
    <row r="25" spans="1:13" s="494" customFormat="1" ht="21.75" customHeight="1">
      <c r="A25" s="491"/>
      <c r="B25" s="503">
        <v>22</v>
      </c>
      <c r="C25" s="504" t="s">
        <v>42</v>
      </c>
      <c r="D25" s="504" t="s">
        <v>38</v>
      </c>
      <c r="E25" s="505">
        <v>70</v>
      </c>
      <c r="F25" s="512" t="s">
        <v>34</v>
      </c>
      <c r="G25" s="506">
        <v>36.39</v>
      </c>
      <c r="H25" s="506"/>
      <c r="I25" s="506"/>
      <c r="J25" s="507">
        <v>2547.3</v>
      </c>
      <c r="K25" s="508"/>
      <c r="L25" s="502"/>
      <c r="M25" s="502"/>
    </row>
    <row r="26" spans="1:13" s="494" customFormat="1" ht="21.75" customHeight="1">
      <c r="A26" s="491"/>
      <c r="B26" s="503">
        <v>23</v>
      </c>
      <c r="C26" s="504" t="s">
        <v>43</v>
      </c>
      <c r="D26" s="504" t="s">
        <v>38</v>
      </c>
      <c r="E26" s="505">
        <v>140</v>
      </c>
      <c r="F26" s="512" t="s">
        <v>34</v>
      </c>
      <c r="G26" s="506">
        <v>137</v>
      </c>
      <c r="H26" s="506"/>
      <c r="I26" s="506"/>
      <c r="J26" s="507">
        <v>19180</v>
      </c>
      <c r="K26" s="508"/>
      <c r="L26" s="502"/>
      <c r="M26" s="502"/>
    </row>
    <row r="27" spans="1:13" s="494" customFormat="1" ht="21" customHeight="1">
      <c r="A27" s="491"/>
      <c r="B27" s="503">
        <v>24</v>
      </c>
      <c r="C27" s="504" t="s">
        <v>44</v>
      </c>
      <c r="D27" s="504" t="s">
        <v>45</v>
      </c>
      <c r="E27" s="505">
        <v>0.3</v>
      </c>
      <c r="F27" s="505">
        <v>2</v>
      </c>
      <c r="G27" s="506">
        <v>1514.7</v>
      </c>
      <c r="H27" s="506"/>
      <c r="I27" s="506"/>
      <c r="J27" s="507">
        <v>908.82</v>
      </c>
      <c r="K27" s="508"/>
      <c r="L27" s="502"/>
      <c r="M27" s="502"/>
    </row>
    <row r="28" spans="1:13" s="494" customFormat="1" ht="21" customHeight="1">
      <c r="A28" s="491"/>
      <c r="B28" s="503">
        <v>25</v>
      </c>
      <c r="C28" s="504" t="s">
        <v>46</v>
      </c>
      <c r="D28" s="504"/>
      <c r="E28" s="505"/>
      <c r="F28" s="505" t="s">
        <v>47</v>
      </c>
      <c r="G28" s="506"/>
      <c r="H28" s="506"/>
      <c r="I28" s="506"/>
      <c r="J28" s="507">
        <v>37928.448000000004</v>
      </c>
      <c r="K28" s="508"/>
      <c r="L28" s="502"/>
      <c r="M28" s="502"/>
    </row>
    <row r="29" spans="1:13" s="494" customFormat="1" ht="21" customHeight="1">
      <c r="A29" s="491"/>
      <c r="B29" s="503">
        <v>26</v>
      </c>
      <c r="C29" s="504" t="s">
        <v>48</v>
      </c>
      <c r="D29" s="504" t="s">
        <v>38</v>
      </c>
      <c r="E29" s="505">
        <v>2.4693</v>
      </c>
      <c r="F29" s="505">
        <v>12</v>
      </c>
      <c r="G29" s="506">
        <v>210</v>
      </c>
      <c r="H29" s="506"/>
      <c r="I29" s="506"/>
      <c r="J29" s="507">
        <v>6222.6359999999995</v>
      </c>
      <c r="K29" s="508"/>
      <c r="L29" s="502"/>
      <c r="M29" s="502"/>
    </row>
    <row r="30" spans="1:13" s="494" customFormat="1" ht="23.25" customHeight="1">
      <c r="A30" s="491"/>
      <c r="B30" s="503">
        <v>27</v>
      </c>
      <c r="C30" s="504" t="s">
        <v>50</v>
      </c>
      <c r="D30" s="504" t="s">
        <v>15</v>
      </c>
      <c r="E30" s="505">
        <v>2.4693</v>
      </c>
      <c r="F30" s="505">
        <v>12</v>
      </c>
      <c r="G30" s="506">
        <v>3290</v>
      </c>
      <c r="H30" s="506"/>
      <c r="I30" s="506"/>
      <c r="J30" s="507">
        <v>97487.96399999999</v>
      </c>
      <c r="K30" s="508"/>
      <c r="L30" s="502"/>
      <c r="M30" s="502"/>
    </row>
    <row r="31" spans="1:13" s="494" customFormat="1" ht="21" customHeight="1">
      <c r="A31" s="491"/>
      <c r="B31" s="503">
        <v>28</v>
      </c>
      <c r="C31" s="513" t="s">
        <v>132</v>
      </c>
      <c r="D31" s="513"/>
      <c r="E31" s="514"/>
      <c r="F31" s="514"/>
      <c r="G31" s="514"/>
      <c r="H31" s="514"/>
      <c r="I31" s="514"/>
      <c r="J31" s="515">
        <v>40000</v>
      </c>
      <c r="K31" s="508"/>
      <c r="L31" s="502"/>
      <c r="M31" s="502"/>
    </row>
    <row r="32" spans="1:13" s="494" customFormat="1" ht="21" customHeight="1">
      <c r="A32" s="491"/>
      <c r="B32" s="503">
        <v>30</v>
      </c>
      <c r="C32" s="516" t="s">
        <v>71</v>
      </c>
      <c r="D32" s="517" t="s">
        <v>66</v>
      </c>
      <c r="E32" s="518">
        <v>18</v>
      </c>
      <c r="F32" s="518">
        <v>1</v>
      </c>
      <c r="G32" s="518">
        <v>1585.23</v>
      </c>
      <c r="H32" s="518"/>
      <c r="I32" s="518"/>
      <c r="J32" s="519">
        <v>28534.14</v>
      </c>
      <c r="K32" s="508"/>
      <c r="L32" s="502"/>
      <c r="M32" s="502"/>
    </row>
    <row r="33" spans="1:13" s="494" customFormat="1" ht="21" customHeight="1">
      <c r="A33" s="491"/>
      <c r="B33" s="503">
        <v>31</v>
      </c>
      <c r="C33" s="520" t="s">
        <v>72</v>
      </c>
      <c r="D33" s="520" t="s">
        <v>73</v>
      </c>
      <c r="E33" s="514">
        <v>2</v>
      </c>
      <c r="F33" s="514">
        <v>1</v>
      </c>
      <c r="G33" s="521">
        <v>4152</v>
      </c>
      <c r="H33" s="522"/>
      <c r="I33" s="523"/>
      <c r="J33" s="524">
        <v>8304</v>
      </c>
      <c r="K33" s="508"/>
      <c r="L33" s="502"/>
      <c r="M33" s="502"/>
    </row>
    <row r="34" spans="1:13" s="494" customFormat="1" ht="21" customHeight="1">
      <c r="A34" s="491"/>
      <c r="B34" s="503">
        <v>33</v>
      </c>
      <c r="C34" s="517" t="s">
        <v>65</v>
      </c>
      <c r="D34" s="517" t="s">
        <v>66</v>
      </c>
      <c r="E34" s="518">
        <v>26</v>
      </c>
      <c r="F34" s="518">
        <v>1</v>
      </c>
      <c r="G34" s="518">
        <v>1443.34</v>
      </c>
      <c r="H34" s="518"/>
      <c r="I34" s="518"/>
      <c r="J34" s="519">
        <v>37526.84</v>
      </c>
      <c r="K34" s="508"/>
      <c r="L34" s="502"/>
      <c r="M34" s="502"/>
    </row>
    <row r="35" spans="1:13" s="494" customFormat="1" ht="21" customHeight="1">
      <c r="A35" s="491"/>
      <c r="B35" s="503">
        <v>35</v>
      </c>
      <c r="C35" s="516" t="s">
        <v>68</v>
      </c>
      <c r="D35" s="517" t="s">
        <v>69</v>
      </c>
      <c r="E35" s="518">
        <v>16</v>
      </c>
      <c r="F35" s="518">
        <v>1</v>
      </c>
      <c r="G35" s="521">
        <v>531</v>
      </c>
      <c r="H35" s="522"/>
      <c r="I35" s="523"/>
      <c r="J35" s="519">
        <v>8496</v>
      </c>
      <c r="K35" s="508"/>
      <c r="L35" s="502"/>
      <c r="M35" s="502"/>
    </row>
    <row r="36" spans="1:13" s="494" customFormat="1" ht="21" customHeight="1">
      <c r="A36" s="491"/>
      <c r="B36" s="503">
        <v>36</v>
      </c>
      <c r="C36" s="516" t="s">
        <v>80</v>
      </c>
      <c r="D36" s="517" t="s">
        <v>66</v>
      </c>
      <c r="E36" s="518">
        <v>26</v>
      </c>
      <c r="F36" s="518">
        <v>1</v>
      </c>
      <c r="G36" s="518">
        <v>1191.43</v>
      </c>
      <c r="H36" s="518"/>
      <c r="I36" s="518"/>
      <c r="J36" s="519">
        <v>30977.18</v>
      </c>
      <c r="K36" s="508"/>
      <c r="L36" s="502"/>
      <c r="M36" s="502"/>
    </row>
    <row r="37" spans="2:13" ht="12">
      <c r="B37" s="525" t="s">
        <v>53</v>
      </c>
      <c r="C37" s="525"/>
      <c r="D37" s="525"/>
      <c r="E37" s="525"/>
      <c r="F37" s="525"/>
      <c r="G37" s="526"/>
      <c r="H37" s="527"/>
      <c r="I37" s="528"/>
      <c r="J37" s="529">
        <v>505952.17517799995</v>
      </c>
      <c r="K37" s="508"/>
      <c r="L37" s="530"/>
      <c r="M37" s="530"/>
    </row>
    <row r="38" spans="11:13" ht="12">
      <c r="K38" s="501"/>
      <c r="L38" s="530"/>
      <c r="M38" s="530"/>
    </row>
    <row r="39" spans="4:10" ht="12">
      <c r="D39" s="491" t="s">
        <v>54</v>
      </c>
      <c r="J39" s="531"/>
    </row>
    <row r="40" ht="12">
      <c r="D40" s="491" t="s">
        <v>54</v>
      </c>
    </row>
    <row r="41" ht="12">
      <c r="I41" s="531"/>
    </row>
    <row r="42" spans="2:10" ht="12">
      <c r="B42" s="532"/>
      <c r="C42" s="532"/>
      <c r="D42" s="532"/>
      <c r="E42" s="532"/>
      <c r="F42" s="532"/>
      <c r="G42" s="533"/>
      <c r="H42" s="533"/>
      <c r="I42" s="532"/>
      <c r="J42" s="534"/>
    </row>
    <row r="43" spans="2:10" ht="12">
      <c r="B43" s="532"/>
      <c r="C43" s="532"/>
      <c r="D43" s="532"/>
      <c r="E43" s="532"/>
      <c r="F43" s="532"/>
      <c r="G43" s="533"/>
      <c r="H43" s="533"/>
      <c r="I43" s="532"/>
      <c r="J43" s="534"/>
    </row>
    <row r="44" spans="2:10" ht="12">
      <c r="B44" s="532"/>
      <c r="C44" s="532"/>
      <c r="D44" s="532"/>
      <c r="E44" s="532"/>
      <c r="F44" s="535"/>
      <c r="G44" s="536"/>
      <c r="H44" s="536"/>
      <c r="I44" s="535"/>
      <c r="J44" s="534"/>
    </row>
    <row r="45" spans="2:10" ht="12">
      <c r="B45" s="532"/>
      <c r="C45" s="532"/>
      <c r="D45" s="532"/>
      <c r="E45" s="532"/>
      <c r="F45" s="532"/>
      <c r="G45" s="533"/>
      <c r="H45" s="533"/>
      <c r="I45" s="532"/>
      <c r="J45" s="534"/>
    </row>
    <row r="46" spans="2:10" ht="12">
      <c r="B46" s="532"/>
      <c r="C46" s="532"/>
      <c r="D46" s="532"/>
      <c r="E46" s="532"/>
      <c r="F46" s="537"/>
      <c r="G46" s="538"/>
      <c r="H46" s="538"/>
      <c r="I46" s="537"/>
      <c r="J46" s="534"/>
    </row>
    <row r="47" spans="2:10" ht="12">
      <c r="B47" s="532"/>
      <c r="C47" s="532"/>
      <c r="D47" s="532"/>
      <c r="E47" s="532"/>
      <c r="F47" s="532"/>
      <c r="G47" s="533"/>
      <c r="H47" s="533"/>
      <c r="I47" s="532"/>
      <c r="J47" s="534"/>
    </row>
    <row r="48" spans="2:10" ht="12">
      <c r="B48" s="532"/>
      <c r="C48" s="532"/>
      <c r="D48" s="532"/>
      <c r="E48" s="532"/>
      <c r="F48" s="532"/>
      <c r="G48" s="533"/>
      <c r="H48" s="533"/>
      <c r="I48" s="532"/>
      <c r="J48" s="534"/>
    </row>
    <row r="49" spans="2:10" ht="12">
      <c r="B49" s="532"/>
      <c r="C49" s="532"/>
      <c r="D49" s="532"/>
      <c r="E49" s="532"/>
      <c r="F49" s="532"/>
      <c r="G49" s="533"/>
      <c r="H49" s="533"/>
      <c r="I49" s="532"/>
      <c r="J49" s="534"/>
    </row>
    <row r="50" spans="2:10" ht="12">
      <c r="B50" s="532"/>
      <c r="C50" s="532"/>
      <c r="D50" s="532"/>
      <c r="E50" s="532"/>
      <c r="F50" s="532"/>
      <c r="G50" s="533"/>
      <c r="H50" s="533"/>
      <c r="I50" s="532"/>
      <c r="J50" s="534"/>
    </row>
    <row r="51" spans="2:10" ht="12">
      <c r="B51" s="532"/>
      <c r="C51" s="532"/>
      <c r="D51" s="532"/>
      <c r="E51" s="532"/>
      <c r="F51" s="532"/>
      <c r="G51" s="533"/>
      <c r="H51" s="533"/>
      <c r="I51" s="532"/>
      <c r="J51" s="534"/>
    </row>
    <row r="52" spans="2:10" ht="12">
      <c r="B52" s="532"/>
      <c r="C52" s="532"/>
      <c r="D52" s="532"/>
      <c r="E52" s="532"/>
      <c r="F52" s="532"/>
      <c r="G52" s="533"/>
      <c r="H52" s="533"/>
      <c r="I52" s="532"/>
      <c r="J52" s="534"/>
    </row>
    <row r="53" spans="2:10" ht="12">
      <c r="B53" s="532"/>
      <c r="C53" s="532"/>
      <c r="D53" s="532"/>
      <c r="E53" s="532"/>
      <c r="F53" s="532"/>
      <c r="G53" s="533"/>
      <c r="H53" s="533"/>
      <c r="I53" s="532"/>
      <c r="J53" s="534"/>
    </row>
    <row r="54" spans="2:10" ht="12">
      <c r="B54" s="532"/>
      <c r="C54" s="532"/>
      <c r="D54" s="532"/>
      <c r="E54" s="532"/>
      <c r="F54" s="532"/>
      <c r="G54" s="533"/>
      <c r="H54" s="533"/>
      <c r="I54" s="532"/>
      <c r="J54" s="534"/>
    </row>
    <row r="55" spans="2:10" ht="12">
      <c r="B55" s="532"/>
      <c r="C55" s="532"/>
      <c r="D55" s="532"/>
      <c r="E55" s="532"/>
      <c r="F55" s="532"/>
      <c r="G55" s="539"/>
      <c r="H55" s="539"/>
      <c r="I55" s="532"/>
      <c r="J55" s="534"/>
    </row>
    <row r="56" spans="2:10" ht="12">
      <c r="B56" s="532"/>
      <c r="C56" s="532"/>
      <c r="D56" s="532"/>
      <c r="E56" s="532"/>
      <c r="F56" s="532"/>
      <c r="G56" s="533"/>
      <c r="H56" s="533"/>
      <c r="I56" s="532"/>
      <c r="J56" s="534"/>
    </row>
    <row r="57" spans="2:10" ht="12">
      <c r="B57" s="532"/>
      <c r="C57" s="532"/>
      <c r="D57" s="532"/>
      <c r="E57" s="532"/>
      <c r="F57" s="532"/>
      <c r="G57" s="533"/>
      <c r="H57" s="533"/>
      <c r="I57" s="532"/>
      <c r="J57" s="534"/>
    </row>
    <row r="58" spans="2:10" ht="12">
      <c r="B58" s="532"/>
      <c r="C58" s="532"/>
      <c r="D58" s="532"/>
      <c r="E58" s="532"/>
      <c r="F58" s="532"/>
      <c r="G58" s="539"/>
      <c r="H58" s="539"/>
      <c r="I58" s="532"/>
      <c r="J58" s="534"/>
    </row>
    <row r="59" spans="2:10" ht="12">
      <c r="B59" s="532"/>
      <c r="C59" s="532"/>
      <c r="D59" s="532"/>
      <c r="E59" s="532"/>
      <c r="F59" s="532"/>
      <c r="G59" s="533"/>
      <c r="H59" s="533"/>
      <c r="I59" s="532"/>
      <c r="J59" s="534"/>
    </row>
    <row r="60" spans="2:10" ht="12">
      <c r="B60" s="532"/>
      <c r="C60" s="532"/>
      <c r="D60" s="532"/>
      <c r="E60" s="532"/>
      <c r="F60" s="532"/>
      <c r="G60" s="533"/>
      <c r="H60" s="533"/>
      <c r="I60" s="532"/>
      <c r="J60" s="534"/>
    </row>
    <row r="61" spans="2:10" ht="12">
      <c r="B61" s="532"/>
      <c r="C61" s="532"/>
      <c r="D61" s="532"/>
      <c r="E61" s="532"/>
      <c r="F61" s="532"/>
      <c r="G61" s="539"/>
      <c r="H61" s="539"/>
      <c r="I61" s="532"/>
      <c r="J61" s="534"/>
    </row>
    <row r="62" spans="2:10" ht="12">
      <c r="B62" s="532"/>
      <c r="C62" s="532"/>
      <c r="D62" s="532"/>
      <c r="E62" s="532"/>
      <c r="F62" s="532"/>
      <c r="G62" s="533"/>
      <c r="H62" s="533"/>
      <c r="I62" s="532"/>
      <c r="J62" s="534"/>
    </row>
    <row r="63" spans="2:10" ht="12">
      <c r="B63" s="532"/>
      <c r="C63" s="532"/>
      <c r="D63" s="532"/>
      <c r="E63" s="532"/>
      <c r="F63" s="532"/>
      <c r="G63" s="539"/>
      <c r="H63" s="539"/>
      <c r="I63" s="532"/>
      <c r="J63" s="534"/>
    </row>
    <row r="64" spans="2:10" ht="12">
      <c r="B64" s="532"/>
      <c r="C64" s="532"/>
      <c r="D64" s="532"/>
      <c r="E64" s="532"/>
      <c r="F64" s="532"/>
      <c r="G64" s="533"/>
      <c r="H64" s="533"/>
      <c r="I64" s="532"/>
      <c r="J64" s="534"/>
    </row>
    <row r="65" spans="2:10" ht="12">
      <c r="B65" s="532"/>
      <c r="C65" s="532"/>
      <c r="D65" s="532"/>
      <c r="E65" s="532"/>
      <c r="F65" s="532"/>
      <c r="G65" s="533"/>
      <c r="H65" s="533"/>
      <c r="I65" s="532"/>
      <c r="J65" s="534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B1">
      <selection activeCell="B1" sqref="B1"/>
    </sheetView>
  </sheetViews>
  <sheetFormatPr defaultColWidth="9.140625" defaultRowHeight="12.75"/>
  <cols>
    <col min="1" max="1" width="0" style="540" hidden="1" customWidth="1"/>
    <col min="2" max="2" width="7.140625" style="540" customWidth="1"/>
    <col min="3" max="3" width="50.00390625" style="540" customWidth="1"/>
    <col min="4" max="4" width="15.421875" style="540" customWidth="1"/>
    <col min="5" max="5" width="9.8515625" style="540" customWidth="1"/>
    <col min="6" max="6" width="8.140625" style="540" customWidth="1"/>
    <col min="7" max="7" width="15.8515625" style="540" customWidth="1"/>
    <col min="8" max="9" width="0" style="540" hidden="1" customWidth="1"/>
    <col min="10" max="10" width="12.28125" style="540" customWidth="1"/>
    <col min="11" max="11" width="6.140625" style="541" customWidth="1"/>
    <col min="12" max="12" width="2.421875" style="542" customWidth="1"/>
    <col min="13" max="13" width="7.140625" style="542" customWidth="1"/>
    <col min="14" max="16384" width="9.140625" style="542" customWidth="1"/>
  </cols>
  <sheetData>
    <row r="1" spans="1:11" s="543" customFormat="1" ht="33" customHeight="1">
      <c r="A1" s="540"/>
      <c r="B1" s="3407" t="s">
        <v>133</v>
      </c>
      <c r="C1" s="3407"/>
      <c r="D1" s="3407"/>
      <c r="E1" s="3407"/>
      <c r="F1" s="3407"/>
      <c r="G1" s="3407"/>
      <c r="H1" s="3407"/>
      <c r="I1" s="3407"/>
      <c r="J1" s="3407"/>
      <c r="K1" s="541"/>
    </row>
    <row r="2" spans="1:11" s="543" customFormat="1" ht="14.25" customHeight="1">
      <c r="A2" s="540"/>
      <c r="B2" s="544"/>
      <c r="C2" s="544"/>
      <c r="D2" s="544"/>
      <c r="E2" s="544"/>
      <c r="F2" s="544"/>
      <c r="G2" s="544"/>
      <c r="H2" s="544"/>
      <c r="I2" s="544"/>
      <c r="J2" s="544"/>
      <c r="K2" s="541"/>
    </row>
    <row r="3" spans="1:13" s="543" customFormat="1" ht="52.5" customHeight="1">
      <c r="A3" s="545"/>
      <c r="B3" s="546" t="s">
        <v>1</v>
      </c>
      <c r="C3" s="547" t="s">
        <v>2</v>
      </c>
      <c r="D3" s="547" t="s">
        <v>3</v>
      </c>
      <c r="E3" s="548" t="s">
        <v>4</v>
      </c>
      <c r="F3" s="548" t="s">
        <v>5</v>
      </c>
      <c r="G3" s="548" t="s">
        <v>6</v>
      </c>
      <c r="H3" s="548"/>
      <c r="I3" s="548"/>
      <c r="J3" s="549" t="s">
        <v>7</v>
      </c>
      <c r="K3" s="550"/>
      <c r="L3" s="551"/>
      <c r="M3" s="551"/>
    </row>
    <row r="4" spans="1:13" s="543" customFormat="1" ht="21" customHeight="1">
      <c r="A4" s="540"/>
      <c r="B4" s="552">
        <v>1</v>
      </c>
      <c r="C4" s="553" t="s">
        <v>8</v>
      </c>
      <c r="D4" s="553" t="s">
        <v>9</v>
      </c>
      <c r="E4" s="554">
        <v>1</v>
      </c>
      <c r="F4" s="554">
        <v>2</v>
      </c>
      <c r="G4" s="555">
        <v>5460</v>
      </c>
      <c r="H4" s="555"/>
      <c r="I4" s="555"/>
      <c r="J4" s="556">
        <v>10920</v>
      </c>
      <c r="K4" s="557"/>
      <c r="L4" s="551"/>
      <c r="M4" s="551"/>
    </row>
    <row r="5" spans="1:13" s="543" customFormat="1" ht="25.5" customHeight="1">
      <c r="A5" s="540"/>
      <c r="B5" s="552">
        <v>2</v>
      </c>
      <c r="C5" s="553" t="s">
        <v>10</v>
      </c>
      <c r="D5" s="553" t="s">
        <v>11</v>
      </c>
      <c r="E5" s="554">
        <v>1</v>
      </c>
      <c r="F5" s="554">
        <v>2</v>
      </c>
      <c r="G5" s="555">
        <v>6500</v>
      </c>
      <c r="H5" s="555"/>
      <c r="I5" s="555"/>
      <c r="J5" s="556">
        <v>13000</v>
      </c>
      <c r="K5" s="557"/>
      <c r="L5" s="551"/>
      <c r="M5" s="551"/>
    </row>
    <row r="6" spans="1:13" s="543" customFormat="1" ht="18.75" customHeight="1">
      <c r="A6" s="540"/>
      <c r="B6" s="552">
        <v>3</v>
      </c>
      <c r="C6" s="553" t="s">
        <v>12</v>
      </c>
      <c r="D6" s="553" t="s">
        <v>13</v>
      </c>
      <c r="E6" s="554">
        <v>120</v>
      </c>
      <c r="F6" s="554">
        <v>2</v>
      </c>
      <c r="G6" s="555">
        <v>146.72</v>
      </c>
      <c r="H6" s="555"/>
      <c r="I6" s="555"/>
      <c r="J6" s="556">
        <v>35212.8</v>
      </c>
      <c r="K6" s="557"/>
      <c r="L6" s="551"/>
      <c r="M6" s="551"/>
    </row>
    <row r="7" spans="1:13" s="543" customFormat="1" ht="21" customHeight="1">
      <c r="A7" s="540"/>
      <c r="B7" s="552">
        <v>4</v>
      </c>
      <c r="C7" s="553" t="s">
        <v>14</v>
      </c>
      <c r="D7" s="558" t="s">
        <v>15</v>
      </c>
      <c r="E7" s="554">
        <v>7.4494</v>
      </c>
      <c r="F7" s="554">
        <v>2</v>
      </c>
      <c r="G7" s="555">
        <v>1500</v>
      </c>
      <c r="H7" s="555"/>
      <c r="I7" s="555"/>
      <c r="J7" s="556">
        <v>22348.2</v>
      </c>
      <c r="K7" s="557"/>
      <c r="L7" s="551"/>
      <c r="M7" s="551"/>
    </row>
    <row r="8" spans="1:13" s="543" customFormat="1" ht="24.75" customHeight="1">
      <c r="A8" s="540"/>
      <c r="B8" s="552">
        <v>5</v>
      </c>
      <c r="C8" s="553" t="s">
        <v>16</v>
      </c>
      <c r="D8" s="558" t="s">
        <v>15</v>
      </c>
      <c r="E8" s="554">
        <v>7.4494</v>
      </c>
      <c r="F8" s="554">
        <v>2</v>
      </c>
      <c r="G8" s="555">
        <v>1440</v>
      </c>
      <c r="H8" s="555"/>
      <c r="I8" s="555"/>
      <c r="J8" s="556">
        <v>21454.272</v>
      </c>
      <c r="K8" s="557"/>
      <c r="L8" s="551"/>
      <c r="M8" s="551"/>
    </row>
    <row r="9" spans="1:13" s="543" customFormat="1" ht="26.25" customHeight="1">
      <c r="A9" s="540"/>
      <c r="B9" s="552">
        <v>6</v>
      </c>
      <c r="C9" s="553" t="s">
        <v>17</v>
      </c>
      <c r="D9" s="558" t="s">
        <v>15</v>
      </c>
      <c r="E9" s="554">
        <v>7.4494</v>
      </c>
      <c r="F9" s="554">
        <v>2</v>
      </c>
      <c r="G9" s="555">
        <v>1320</v>
      </c>
      <c r="H9" s="555"/>
      <c r="I9" s="555"/>
      <c r="J9" s="556">
        <v>19666.416</v>
      </c>
      <c r="K9" s="557"/>
      <c r="L9" s="551"/>
      <c r="M9" s="551"/>
    </row>
    <row r="10" spans="1:13" s="543" customFormat="1" ht="20.25" customHeight="1">
      <c r="A10" s="540"/>
      <c r="B10" s="552">
        <v>7</v>
      </c>
      <c r="C10" s="553" t="s">
        <v>18</v>
      </c>
      <c r="D10" s="558" t="s">
        <v>19</v>
      </c>
      <c r="E10" s="554">
        <v>0.8</v>
      </c>
      <c r="F10" s="554">
        <v>2</v>
      </c>
      <c r="G10" s="555">
        <v>559.29</v>
      </c>
      <c r="H10" s="555"/>
      <c r="I10" s="555"/>
      <c r="J10" s="556">
        <v>894.864</v>
      </c>
      <c r="K10" s="557"/>
      <c r="L10" s="551"/>
      <c r="M10" s="551"/>
    </row>
    <row r="11" spans="1:13" s="543" customFormat="1" ht="45.75" customHeight="1">
      <c r="A11" s="540"/>
      <c r="B11" s="552">
        <v>8</v>
      </c>
      <c r="C11" s="553" t="s">
        <v>20</v>
      </c>
      <c r="D11" s="558" t="s">
        <v>15</v>
      </c>
      <c r="E11" s="554">
        <v>7.4494</v>
      </c>
      <c r="F11" s="554">
        <v>2</v>
      </c>
      <c r="G11" s="555">
        <v>3003.38</v>
      </c>
      <c r="H11" s="555"/>
      <c r="I11" s="555"/>
      <c r="J11" s="556">
        <v>44746.757944</v>
      </c>
      <c r="K11" s="557"/>
      <c r="L11" s="551"/>
      <c r="M11" s="551"/>
    </row>
    <row r="12" spans="1:13" s="543" customFormat="1" ht="56.25" customHeight="1">
      <c r="A12" s="540"/>
      <c r="B12" s="552">
        <v>9</v>
      </c>
      <c r="C12" s="553" t="s">
        <v>21</v>
      </c>
      <c r="D12" s="558" t="s">
        <v>15</v>
      </c>
      <c r="E12" s="554">
        <v>7.4494</v>
      </c>
      <c r="F12" s="554">
        <v>2</v>
      </c>
      <c r="G12" s="559">
        <v>1710</v>
      </c>
      <c r="H12" s="559"/>
      <c r="I12" s="559"/>
      <c r="J12" s="556">
        <v>25476.948</v>
      </c>
      <c r="K12" s="557"/>
      <c r="L12" s="551"/>
      <c r="M12" s="551"/>
    </row>
    <row r="13" spans="1:13" s="543" customFormat="1" ht="23.25" customHeight="1">
      <c r="A13" s="540"/>
      <c r="B13" s="552">
        <v>10</v>
      </c>
      <c r="C13" s="553" t="s">
        <v>22</v>
      </c>
      <c r="D13" s="558" t="s">
        <v>23</v>
      </c>
      <c r="E13" s="554">
        <v>1</v>
      </c>
      <c r="F13" s="554">
        <v>2</v>
      </c>
      <c r="G13" s="555">
        <v>5060.23</v>
      </c>
      <c r="H13" s="555"/>
      <c r="I13" s="555"/>
      <c r="J13" s="556">
        <v>10120.46</v>
      </c>
      <c r="K13" s="557"/>
      <c r="L13" s="551"/>
      <c r="M13" s="551"/>
    </row>
    <row r="14" spans="1:13" s="543" customFormat="1" ht="27" customHeight="1">
      <c r="A14" s="540"/>
      <c r="B14" s="552">
        <v>11</v>
      </c>
      <c r="C14" s="553" t="s">
        <v>24</v>
      </c>
      <c r="D14" s="558" t="s">
        <v>15</v>
      </c>
      <c r="E14" s="554">
        <v>7.4494</v>
      </c>
      <c r="F14" s="554">
        <v>2</v>
      </c>
      <c r="G14" s="555">
        <v>19.7</v>
      </c>
      <c r="H14" s="555"/>
      <c r="I14" s="555"/>
      <c r="J14" s="556">
        <v>293.50636</v>
      </c>
      <c r="K14" s="557"/>
      <c r="L14" s="551"/>
      <c r="M14" s="551"/>
    </row>
    <row r="15" spans="1:13" s="543" customFormat="1" ht="22.5" customHeight="1">
      <c r="A15" s="540"/>
      <c r="B15" s="552">
        <v>12</v>
      </c>
      <c r="C15" s="553" t="s">
        <v>25</v>
      </c>
      <c r="D15" s="558" t="s">
        <v>15</v>
      </c>
      <c r="E15" s="554">
        <v>7.4494</v>
      </c>
      <c r="F15" s="554">
        <v>1</v>
      </c>
      <c r="G15" s="560">
        <v>9936</v>
      </c>
      <c r="H15" s="560"/>
      <c r="I15" s="560"/>
      <c r="J15" s="556">
        <v>74017.2384</v>
      </c>
      <c r="K15" s="557"/>
      <c r="L15" s="551"/>
      <c r="M15" s="551"/>
    </row>
    <row r="16" spans="1:13" s="543" customFormat="1" ht="19.5" customHeight="1">
      <c r="A16" s="540"/>
      <c r="B16" s="552">
        <v>13</v>
      </c>
      <c r="C16" s="553" t="s">
        <v>26</v>
      </c>
      <c r="D16" s="553" t="s">
        <v>9</v>
      </c>
      <c r="E16" s="554">
        <v>1</v>
      </c>
      <c r="F16" s="554">
        <v>2</v>
      </c>
      <c r="G16" s="560">
        <v>3036.14</v>
      </c>
      <c r="H16" s="560"/>
      <c r="I16" s="560"/>
      <c r="J16" s="556">
        <v>6072.28</v>
      </c>
      <c r="K16" s="557"/>
      <c r="L16" s="551"/>
      <c r="M16" s="551"/>
    </row>
    <row r="17" spans="1:13" s="543" customFormat="1" ht="87" customHeight="1">
      <c r="A17" s="540"/>
      <c r="B17" s="552">
        <v>14</v>
      </c>
      <c r="C17" s="553" t="s">
        <v>27</v>
      </c>
      <c r="D17" s="553" t="s">
        <v>28</v>
      </c>
      <c r="E17" s="554">
        <v>4</v>
      </c>
      <c r="F17" s="554">
        <v>12</v>
      </c>
      <c r="G17" s="559">
        <v>266.33</v>
      </c>
      <c r="H17" s="559"/>
      <c r="I17" s="559"/>
      <c r="J17" s="556">
        <v>12783.84</v>
      </c>
      <c r="K17" s="557"/>
      <c r="L17" s="551"/>
      <c r="M17" s="551"/>
    </row>
    <row r="18" spans="1:13" s="543" customFormat="1" ht="36" customHeight="1">
      <c r="A18" s="540"/>
      <c r="B18" s="552">
        <v>15</v>
      </c>
      <c r="C18" s="553" t="s">
        <v>29</v>
      </c>
      <c r="D18" s="558" t="s">
        <v>30</v>
      </c>
      <c r="E18" s="554">
        <v>7.4494</v>
      </c>
      <c r="F18" s="554">
        <v>1</v>
      </c>
      <c r="G18" s="555">
        <v>14039</v>
      </c>
      <c r="H18" s="555"/>
      <c r="I18" s="555"/>
      <c r="J18" s="556">
        <v>104582.1266</v>
      </c>
      <c r="K18" s="557"/>
      <c r="L18" s="551"/>
      <c r="M18" s="551"/>
    </row>
    <row r="19" spans="1:13" s="543" customFormat="1" ht="23.25" customHeight="1">
      <c r="A19" s="540"/>
      <c r="B19" s="552">
        <v>16</v>
      </c>
      <c r="C19" s="553" t="s">
        <v>31</v>
      </c>
      <c r="D19" s="553" t="s">
        <v>28</v>
      </c>
      <c r="E19" s="554">
        <v>4</v>
      </c>
      <c r="F19" s="554">
        <v>2</v>
      </c>
      <c r="G19" s="559">
        <v>2000</v>
      </c>
      <c r="H19" s="559"/>
      <c r="I19" s="559"/>
      <c r="J19" s="556">
        <v>16000</v>
      </c>
      <c r="K19" s="557"/>
      <c r="L19" s="551"/>
      <c r="M19" s="551"/>
    </row>
    <row r="20" spans="1:13" s="543" customFormat="1" ht="21" customHeight="1">
      <c r="A20" s="540"/>
      <c r="B20" s="552">
        <v>17</v>
      </c>
      <c r="C20" s="553" t="s">
        <v>32</v>
      </c>
      <c r="D20" s="553" t="s">
        <v>33</v>
      </c>
      <c r="E20" s="554">
        <v>800</v>
      </c>
      <c r="F20" s="561" t="s">
        <v>34</v>
      </c>
      <c r="G20" s="555">
        <v>22.39</v>
      </c>
      <c r="H20" s="555"/>
      <c r="I20" s="555"/>
      <c r="J20" s="556">
        <v>17912</v>
      </c>
      <c r="K20" s="557"/>
      <c r="L20" s="551"/>
      <c r="M20" s="551"/>
    </row>
    <row r="21" spans="1:13" s="543" customFormat="1" ht="21.75" customHeight="1">
      <c r="A21" s="540"/>
      <c r="B21" s="552">
        <v>18</v>
      </c>
      <c r="C21" s="553" t="s">
        <v>35</v>
      </c>
      <c r="D21" s="553" t="s">
        <v>36</v>
      </c>
      <c r="E21" s="554">
        <v>1</v>
      </c>
      <c r="F21" s="561" t="s">
        <v>34</v>
      </c>
      <c r="G21" s="555">
        <v>408.6</v>
      </c>
      <c r="H21" s="555"/>
      <c r="I21" s="555"/>
      <c r="J21" s="556">
        <v>408.6</v>
      </c>
      <c r="K21" s="557"/>
      <c r="L21" s="551"/>
      <c r="M21" s="551"/>
    </row>
    <row r="22" spans="1:13" s="543" customFormat="1" ht="22.5" customHeight="1">
      <c r="A22" s="540"/>
      <c r="B22" s="552">
        <v>19</v>
      </c>
      <c r="C22" s="553" t="s">
        <v>37</v>
      </c>
      <c r="D22" s="553" t="s">
        <v>38</v>
      </c>
      <c r="E22" s="554">
        <v>400</v>
      </c>
      <c r="F22" s="561" t="s">
        <v>34</v>
      </c>
      <c r="G22" s="555">
        <v>20.13</v>
      </c>
      <c r="H22" s="555"/>
      <c r="I22" s="555"/>
      <c r="J22" s="556">
        <v>8052</v>
      </c>
      <c r="K22" s="557"/>
      <c r="L22" s="551"/>
      <c r="M22" s="551"/>
    </row>
    <row r="23" spans="1:13" s="543" customFormat="1" ht="23.25" customHeight="1">
      <c r="A23" s="540"/>
      <c r="B23" s="552">
        <v>20</v>
      </c>
      <c r="C23" s="553" t="s">
        <v>39</v>
      </c>
      <c r="D23" s="553" t="s">
        <v>33</v>
      </c>
      <c r="E23" s="554">
        <v>500</v>
      </c>
      <c r="F23" s="561" t="s">
        <v>34</v>
      </c>
      <c r="G23" s="555">
        <v>41.8</v>
      </c>
      <c r="H23" s="555"/>
      <c r="I23" s="555"/>
      <c r="J23" s="556">
        <v>20900</v>
      </c>
      <c r="K23" s="557"/>
      <c r="L23" s="551"/>
      <c r="M23" s="551"/>
    </row>
    <row r="24" spans="1:13" s="543" customFormat="1" ht="26.25" customHeight="1">
      <c r="A24" s="540"/>
      <c r="B24" s="552">
        <v>21</v>
      </c>
      <c r="C24" s="553" t="s">
        <v>40</v>
      </c>
      <c r="D24" s="553" t="s">
        <v>38</v>
      </c>
      <c r="E24" s="554">
        <v>150</v>
      </c>
      <c r="F24" s="561" t="s">
        <v>34</v>
      </c>
      <c r="G24" s="555">
        <v>170.7</v>
      </c>
      <c r="H24" s="555"/>
      <c r="I24" s="555"/>
      <c r="J24" s="556">
        <v>25605</v>
      </c>
      <c r="K24" s="557"/>
      <c r="L24" s="551"/>
      <c r="M24" s="551"/>
    </row>
    <row r="25" spans="1:13" s="543" customFormat="1" ht="25.5" customHeight="1">
      <c r="A25" s="540"/>
      <c r="B25" s="552">
        <v>22</v>
      </c>
      <c r="C25" s="553" t="s">
        <v>41</v>
      </c>
      <c r="D25" s="553" t="s">
        <v>38</v>
      </c>
      <c r="E25" s="554">
        <v>250</v>
      </c>
      <c r="F25" s="561" t="s">
        <v>34</v>
      </c>
      <c r="G25" s="555">
        <v>183.3</v>
      </c>
      <c r="H25" s="555"/>
      <c r="I25" s="555"/>
      <c r="J25" s="556">
        <v>45825</v>
      </c>
      <c r="K25" s="557"/>
      <c r="L25" s="551"/>
      <c r="M25" s="551"/>
    </row>
    <row r="26" spans="1:13" s="543" customFormat="1" ht="21.75" customHeight="1">
      <c r="A26" s="540"/>
      <c r="B26" s="552">
        <v>23</v>
      </c>
      <c r="C26" s="553" t="s">
        <v>42</v>
      </c>
      <c r="D26" s="553" t="s">
        <v>38</v>
      </c>
      <c r="E26" s="554">
        <v>300</v>
      </c>
      <c r="F26" s="561" t="s">
        <v>34</v>
      </c>
      <c r="G26" s="555">
        <v>36.39</v>
      </c>
      <c r="H26" s="555"/>
      <c r="I26" s="555"/>
      <c r="J26" s="556">
        <v>10917</v>
      </c>
      <c r="K26" s="557"/>
      <c r="L26" s="551"/>
      <c r="M26" s="551"/>
    </row>
    <row r="27" spans="1:13" s="543" customFormat="1" ht="21.75" customHeight="1">
      <c r="A27" s="540"/>
      <c r="B27" s="552">
        <v>24</v>
      </c>
      <c r="C27" s="553" t="s">
        <v>43</v>
      </c>
      <c r="D27" s="553" t="s">
        <v>38</v>
      </c>
      <c r="E27" s="554">
        <v>500</v>
      </c>
      <c r="F27" s="561" t="s">
        <v>34</v>
      </c>
      <c r="G27" s="555">
        <v>137</v>
      </c>
      <c r="H27" s="555"/>
      <c r="I27" s="555"/>
      <c r="J27" s="556">
        <v>68500</v>
      </c>
      <c r="K27" s="557"/>
      <c r="L27" s="551"/>
      <c r="M27" s="551"/>
    </row>
    <row r="28" spans="1:13" s="543" customFormat="1" ht="21" customHeight="1">
      <c r="A28" s="540"/>
      <c r="B28" s="552">
        <v>25</v>
      </c>
      <c r="C28" s="553" t="s">
        <v>44</v>
      </c>
      <c r="D28" s="553" t="s">
        <v>45</v>
      </c>
      <c r="E28" s="554">
        <v>0.5</v>
      </c>
      <c r="F28" s="554">
        <v>2</v>
      </c>
      <c r="G28" s="555">
        <v>1514.7</v>
      </c>
      <c r="H28" s="555"/>
      <c r="I28" s="555"/>
      <c r="J28" s="556">
        <v>1514.7</v>
      </c>
      <c r="K28" s="557"/>
      <c r="L28" s="551"/>
      <c r="M28" s="551"/>
    </row>
    <row r="29" spans="1:13" s="543" customFormat="1" ht="21" customHeight="1">
      <c r="A29" s="540"/>
      <c r="B29" s="552">
        <v>26</v>
      </c>
      <c r="C29" s="553" t="s">
        <v>46</v>
      </c>
      <c r="D29" s="553"/>
      <c r="E29" s="554"/>
      <c r="F29" s="554" t="s">
        <v>47</v>
      </c>
      <c r="G29" s="555"/>
      <c r="H29" s="555"/>
      <c r="I29" s="555"/>
      <c r="J29" s="556">
        <v>114422.78399999999</v>
      </c>
      <c r="K29" s="557"/>
      <c r="L29" s="551"/>
      <c r="M29" s="551"/>
    </row>
    <row r="30" spans="1:13" s="543" customFormat="1" ht="21" customHeight="1">
      <c r="A30" s="540"/>
      <c r="B30" s="552">
        <v>27</v>
      </c>
      <c r="C30" s="553" t="s">
        <v>48</v>
      </c>
      <c r="D30" s="553" t="s">
        <v>38</v>
      </c>
      <c r="E30" s="554">
        <v>7.4494</v>
      </c>
      <c r="F30" s="554">
        <v>12</v>
      </c>
      <c r="G30" s="555">
        <v>210</v>
      </c>
      <c r="H30" s="555"/>
      <c r="I30" s="555"/>
      <c r="J30" s="556">
        <v>18772.487999999998</v>
      </c>
      <c r="K30" s="557"/>
      <c r="L30" s="551"/>
      <c r="M30" s="551"/>
    </row>
    <row r="31" spans="1:13" s="543" customFormat="1" ht="21" customHeight="1">
      <c r="A31" s="540"/>
      <c r="B31" s="552">
        <v>28</v>
      </c>
      <c r="C31" s="553" t="s">
        <v>49</v>
      </c>
      <c r="D31" s="553" t="s">
        <v>38</v>
      </c>
      <c r="E31" s="554"/>
      <c r="F31" s="554">
        <v>12</v>
      </c>
      <c r="G31" s="562"/>
      <c r="H31" s="555"/>
      <c r="I31" s="555"/>
      <c r="J31" s="556">
        <v>510807.84</v>
      </c>
      <c r="K31" s="557"/>
      <c r="L31" s="551"/>
      <c r="M31" s="551"/>
    </row>
    <row r="32" spans="1:13" s="543" customFormat="1" ht="23.25" customHeight="1">
      <c r="A32" s="540"/>
      <c r="B32" s="552">
        <v>29</v>
      </c>
      <c r="C32" s="553" t="s">
        <v>50</v>
      </c>
      <c r="D32" s="553" t="s">
        <v>15</v>
      </c>
      <c r="E32" s="554">
        <v>7.4494</v>
      </c>
      <c r="F32" s="554">
        <v>12</v>
      </c>
      <c r="G32" s="555">
        <v>3290</v>
      </c>
      <c r="H32" s="555"/>
      <c r="I32" s="555"/>
      <c r="J32" s="556">
        <v>294102.312</v>
      </c>
      <c r="K32" s="557"/>
      <c r="L32" s="551"/>
      <c r="M32" s="551"/>
    </row>
    <row r="33" spans="1:13" s="543" customFormat="1" ht="21" customHeight="1">
      <c r="A33" s="540"/>
      <c r="B33" s="552">
        <v>30</v>
      </c>
      <c r="C33" s="563" t="s">
        <v>52</v>
      </c>
      <c r="D33" s="563"/>
      <c r="E33" s="564"/>
      <c r="F33" s="564"/>
      <c r="G33" s="564"/>
      <c r="H33" s="564"/>
      <c r="I33" s="564"/>
      <c r="J33" s="565">
        <v>50000</v>
      </c>
      <c r="K33" s="557"/>
      <c r="L33" s="551"/>
      <c r="M33" s="551"/>
    </row>
    <row r="34" spans="2:13" ht="21" customHeight="1">
      <c r="B34" s="552">
        <v>31</v>
      </c>
      <c r="C34" s="566" t="s">
        <v>71</v>
      </c>
      <c r="D34" s="566" t="s">
        <v>66</v>
      </c>
      <c r="E34" s="567">
        <v>30</v>
      </c>
      <c r="F34" s="567">
        <v>1</v>
      </c>
      <c r="G34" s="567">
        <v>1585.23</v>
      </c>
      <c r="H34" s="567"/>
      <c r="I34" s="567"/>
      <c r="J34" s="568">
        <v>47556.9</v>
      </c>
      <c r="K34" s="557"/>
      <c r="L34" s="569"/>
      <c r="M34" s="569"/>
    </row>
    <row r="35" spans="2:13" ht="21.75" customHeight="1">
      <c r="B35" s="552">
        <v>32</v>
      </c>
      <c r="C35" s="566" t="s">
        <v>70</v>
      </c>
      <c r="D35" s="566" t="s">
        <v>66</v>
      </c>
      <c r="E35" s="567">
        <v>10</v>
      </c>
      <c r="F35" s="567">
        <v>1</v>
      </c>
      <c r="G35" s="567">
        <v>1039.3</v>
      </c>
      <c r="H35" s="567"/>
      <c r="I35" s="567"/>
      <c r="J35" s="568">
        <v>10393</v>
      </c>
      <c r="K35" s="557"/>
      <c r="L35" s="569"/>
      <c r="M35" s="569"/>
    </row>
    <row r="36" spans="2:13" ht="21.75" customHeight="1">
      <c r="B36" s="552">
        <v>33</v>
      </c>
      <c r="C36" s="566" t="s">
        <v>72</v>
      </c>
      <c r="D36" s="566" t="s">
        <v>73</v>
      </c>
      <c r="E36" s="567">
        <v>8</v>
      </c>
      <c r="F36" s="570">
        <v>1</v>
      </c>
      <c r="G36" s="570">
        <v>4152</v>
      </c>
      <c r="H36" s="570"/>
      <c r="I36" s="570"/>
      <c r="J36" s="568">
        <v>33216</v>
      </c>
      <c r="K36" s="557"/>
      <c r="L36" s="569"/>
      <c r="M36" s="569"/>
    </row>
    <row r="37" spans="2:13" ht="21.75" customHeight="1">
      <c r="B37" s="552">
        <v>34</v>
      </c>
      <c r="C37" s="571" t="s">
        <v>74</v>
      </c>
      <c r="D37" s="571" t="s">
        <v>75</v>
      </c>
      <c r="E37" s="572">
        <v>2</v>
      </c>
      <c r="F37" s="572">
        <v>1</v>
      </c>
      <c r="G37" s="572">
        <v>4152</v>
      </c>
      <c r="H37" s="572"/>
      <c r="I37" s="572"/>
      <c r="J37" s="568">
        <v>8304</v>
      </c>
      <c r="K37" s="557"/>
      <c r="L37" s="569"/>
      <c r="M37" s="569"/>
    </row>
    <row r="38" spans="1:13" s="543" customFormat="1" ht="21" customHeight="1">
      <c r="A38" s="540"/>
      <c r="B38" s="552">
        <v>35</v>
      </c>
      <c r="C38" s="566" t="s">
        <v>107</v>
      </c>
      <c r="D38" s="566" t="s">
        <v>66</v>
      </c>
      <c r="E38" s="567">
        <v>80</v>
      </c>
      <c r="F38" s="573">
        <v>1</v>
      </c>
      <c r="G38" s="573">
        <v>1443.34</v>
      </c>
      <c r="H38" s="573"/>
      <c r="I38" s="573"/>
      <c r="J38" s="568">
        <v>115467.2</v>
      </c>
      <c r="K38" s="557"/>
      <c r="L38" s="551"/>
      <c r="M38" s="551"/>
    </row>
    <row r="39" spans="2:13" ht="24" customHeight="1">
      <c r="B39" s="552">
        <v>36</v>
      </c>
      <c r="C39" s="574" t="s">
        <v>68</v>
      </c>
      <c r="D39" s="574" t="s">
        <v>69</v>
      </c>
      <c r="E39" s="575">
        <v>20</v>
      </c>
      <c r="F39" s="575">
        <v>1</v>
      </c>
      <c r="G39" s="575">
        <v>531</v>
      </c>
      <c r="H39" s="575"/>
      <c r="I39" s="575"/>
      <c r="J39" s="568">
        <v>10620</v>
      </c>
      <c r="K39" s="557"/>
      <c r="L39" s="569"/>
      <c r="M39" s="569"/>
    </row>
    <row r="40" spans="2:13" ht="24" customHeight="1">
      <c r="B40" s="552">
        <v>37</v>
      </c>
      <c r="C40" s="576" t="s">
        <v>80</v>
      </c>
      <c r="D40" s="571" t="s">
        <v>66</v>
      </c>
      <c r="E40" s="572">
        <v>80</v>
      </c>
      <c r="F40" s="572">
        <v>1</v>
      </c>
      <c r="G40" s="572">
        <v>1191.43</v>
      </c>
      <c r="H40" s="572"/>
      <c r="I40" s="572"/>
      <c r="J40" s="568">
        <v>95314.4</v>
      </c>
      <c r="K40" s="557"/>
      <c r="L40" s="569"/>
      <c r="M40" s="569"/>
    </row>
    <row r="41" spans="2:13" ht="24" customHeight="1">
      <c r="B41" s="552">
        <v>38</v>
      </c>
      <c r="C41" s="571" t="s">
        <v>127</v>
      </c>
      <c r="D41" s="571" t="s">
        <v>66</v>
      </c>
      <c r="E41" s="572">
        <v>60</v>
      </c>
      <c r="F41" s="572">
        <v>1</v>
      </c>
      <c r="G41" s="572">
        <v>752.6</v>
      </c>
      <c r="H41" s="572"/>
      <c r="I41" s="572"/>
      <c r="J41" s="568">
        <v>45156</v>
      </c>
      <c r="K41" s="557"/>
      <c r="L41" s="569"/>
      <c r="M41" s="569"/>
    </row>
    <row r="42" spans="2:13" ht="24" customHeight="1">
      <c r="B42" s="552">
        <v>39</v>
      </c>
      <c r="C42" s="571" t="s">
        <v>86</v>
      </c>
      <c r="D42" s="571" t="s">
        <v>66</v>
      </c>
      <c r="E42" s="572">
        <v>90</v>
      </c>
      <c r="F42" s="572">
        <v>1</v>
      </c>
      <c r="G42" s="572">
        <v>982.88</v>
      </c>
      <c r="H42" s="572"/>
      <c r="I42" s="572"/>
      <c r="J42" s="568">
        <v>88459.2</v>
      </c>
      <c r="K42" s="557"/>
      <c r="L42" s="569"/>
      <c r="M42" s="569"/>
    </row>
    <row r="43" spans="2:13" ht="24" customHeight="1">
      <c r="B43" s="552">
        <v>40</v>
      </c>
      <c r="C43" s="571" t="s">
        <v>128</v>
      </c>
      <c r="D43" s="571" t="s">
        <v>75</v>
      </c>
      <c r="E43" s="567">
        <v>6</v>
      </c>
      <c r="F43" s="567">
        <v>1</v>
      </c>
      <c r="G43" s="567">
        <v>855.33</v>
      </c>
      <c r="H43" s="567"/>
      <c r="I43" s="567"/>
      <c r="J43" s="568">
        <v>5131.98</v>
      </c>
      <c r="K43" s="557"/>
      <c r="L43" s="569"/>
      <c r="M43" s="569"/>
    </row>
    <row r="44" spans="2:13" ht="24" customHeight="1">
      <c r="B44" s="552">
        <v>41</v>
      </c>
      <c r="C44" s="571" t="s">
        <v>129</v>
      </c>
      <c r="D44" s="571" t="s">
        <v>69</v>
      </c>
      <c r="E44" s="554">
        <v>10</v>
      </c>
      <c r="F44" s="554">
        <v>1</v>
      </c>
      <c r="G44" s="562">
        <v>670</v>
      </c>
      <c r="H44" s="577"/>
      <c r="I44" s="578"/>
      <c r="J44" s="568">
        <v>6700</v>
      </c>
      <c r="K44" s="557"/>
      <c r="L44" s="569"/>
      <c r="M44" s="569"/>
    </row>
    <row r="45" spans="2:13" ht="24" customHeight="1">
      <c r="B45" s="552">
        <v>42</v>
      </c>
      <c r="C45" s="571" t="s">
        <v>106</v>
      </c>
      <c r="D45" s="571" t="s">
        <v>38</v>
      </c>
      <c r="E45" s="554">
        <v>400</v>
      </c>
      <c r="F45" s="554">
        <v>1</v>
      </c>
      <c r="G45" s="562">
        <v>400</v>
      </c>
      <c r="H45" s="577"/>
      <c r="I45" s="578"/>
      <c r="J45" s="568">
        <v>160000</v>
      </c>
      <c r="K45" s="557"/>
      <c r="L45" s="569"/>
      <c r="M45" s="569"/>
    </row>
    <row r="46" spans="2:13" ht="12">
      <c r="B46" s="579" t="s">
        <v>53</v>
      </c>
      <c r="C46" s="580"/>
      <c r="D46" s="580"/>
      <c r="E46" s="580"/>
      <c r="F46" s="580"/>
      <c r="G46" s="581"/>
      <c r="H46" s="581"/>
      <c r="I46" s="581"/>
      <c r="J46" s="582">
        <v>2231648.1133039994</v>
      </c>
      <c r="K46" s="557"/>
      <c r="L46" s="569"/>
      <c r="M46" s="569"/>
    </row>
    <row r="48" spans="4:10" ht="12">
      <c r="D48" s="540" t="s">
        <v>54</v>
      </c>
      <c r="J48" s="583"/>
    </row>
    <row r="49" ht="12">
      <c r="D49" s="540" t="s">
        <v>54</v>
      </c>
    </row>
    <row r="50" ht="12">
      <c r="I50" s="583"/>
    </row>
    <row r="51" spans="2:10" ht="12">
      <c r="B51" s="584"/>
      <c r="C51" s="584"/>
      <c r="D51" s="584"/>
      <c r="E51" s="584"/>
      <c r="F51" s="584"/>
      <c r="G51" s="585"/>
      <c r="H51" s="585"/>
      <c r="I51" s="584"/>
      <c r="J51" s="586"/>
    </row>
    <row r="52" spans="2:10" ht="12">
      <c r="B52" s="584"/>
      <c r="C52" s="584"/>
      <c r="D52" s="584"/>
      <c r="E52" s="584"/>
      <c r="F52" s="584"/>
      <c r="G52" s="585"/>
      <c r="H52" s="585"/>
      <c r="I52" s="584"/>
      <c r="J52" s="586"/>
    </row>
    <row r="53" spans="2:10" ht="12">
      <c r="B53" s="584"/>
      <c r="C53" s="584"/>
      <c r="D53" s="584"/>
      <c r="E53" s="584"/>
      <c r="F53" s="587"/>
      <c r="G53" s="588"/>
      <c r="H53" s="588"/>
      <c r="I53" s="587"/>
      <c r="J53" s="586"/>
    </row>
    <row r="54" spans="2:10" ht="12">
      <c r="B54" s="584"/>
      <c r="C54" s="584"/>
      <c r="D54" s="584"/>
      <c r="E54" s="584"/>
      <c r="F54" s="584"/>
      <c r="G54" s="585"/>
      <c r="H54" s="585"/>
      <c r="I54" s="584"/>
      <c r="J54" s="586"/>
    </row>
    <row r="55" spans="2:10" ht="12">
      <c r="B55" s="584"/>
      <c r="C55" s="584"/>
      <c r="D55" s="584"/>
      <c r="E55" s="584"/>
      <c r="F55" s="589"/>
      <c r="G55" s="590"/>
      <c r="H55" s="590"/>
      <c r="I55" s="589"/>
      <c r="J55" s="586"/>
    </row>
    <row r="56" spans="2:10" ht="12">
      <c r="B56" s="584"/>
      <c r="C56" s="584"/>
      <c r="D56" s="584"/>
      <c r="E56" s="584"/>
      <c r="F56" s="584"/>
      <c r="G56" s="585"/>
      <c r="H56" s="585"/>
      <c r="I56" s="584"/>
      <c r="J56" s="586"/>
    </row>
    <row r="57" spans="2:10" ht="12">
      <c r="B57" s="584"/>
      <c r="C57" s="584"/>
      <c r="D57" s="584"/>
      <c r="E57" s="584"/>
      <c r="F57" s="584"/>
      <c r="G57" s="585"/>
      <c r="H57" s="585"/>
      <c r="I57" s="584"/>
      <c r="J57" s="586"/>
    </row>
    <row r="58" spans="2:10" ht="12">
      <c r="B58" s="584"/>
      <c r="C58" s="584"/>
      <c r="D58" s="584"/>
      <c r="E58" s="584"/>
      <c r="F58" s="584"/>
      <c r="G58" s="585"/>
      <c r="H58" s="585"/>
      <c r="I58" s="584"/>
      <c r="J58" s="586"/>
    </row>
    <row r="59" spans="2:10" ht="12">
      <c r="B59" s="584"/>
      <c r="C59" s="584"/>
      <c r="D59" s="584"/>
      <c r="E59" s="584"/>
      <c r="F59" s="584"/>
      <c r="G59" s="585"/>
      <c r="H59" s="585"/>
      <c r="I59" s="584"/>
      <c r="J59" s="586"/>
    </row>
    <row r="60" spans="2:10" ht="12">
      <c r="B60" s="584"/>
      <c r="C60" s="584"/>
      <c r="D60" s="584"/>
      <c r="E60" s="584"/>
      <c r="F60" s="584"/>
      <c r="G60" s="585"/>
      <c r="H60" s="585"/>
      <c r="I60" s="584"/>
      <c r="J60" s="586"/>
    </row>
    <row r="61" spans="2:10" ht="12">
      <c r="B61" s="584"/>
      <c r="C61" s="584"/>
      <c r="D61" s="584"/>
      <c r="E61" s="584"/>
      <c r="F61" s="584"/>
      <c r="G61" s="585"/>
      <c r="H61" s="585"/>
      <c r="I61" s="584"/>
      <c r="J61" s="586"/>
    </row>
    <row r="62" spans="2:10" ht="12">
      <c r="B62" s="584"/>
      <c r="C62" s="584"/>
      <c r="D62" s="584"/>
      <c r="E62" s="584"/>
      <c r="F62" s="584"/>
      <c r="G62" s="585"/>
      <c r="H62" s="585"/>
      <c r="I62" s="584"/>
      <c r="J62" s="586"/>
    </row>
    <row r="63" spans="2:10" ht="12">
      <c r="B63" s="584"/>
      <c r="C63" s="584"/>
      <c r="D63" s="584"/>
      <c r="E63" s="584"/>
      <c r="F63" s="584"/>
      <c r="G63" s="585"/>
      <c r="H63" s="585"/>
      <c r="I63" s="584"/>
      <c r="J63" s="586"/>
    </row>
    <row r="64" spans="2:10" ht="12">
      <c r="B64" s="584"/>
      <c r="C64" s="584"/>
      <c r="D64" s="584"/>
      <c r="E64" s="584"/>
      <c r="F64" s="584"/>
      <c r="G64" s="591"/>
      <c r="H64" s="591"/>
      <c r="I64" s="584"/>
      <c r="J64" s="586"/>
    </row>
    <row r="65" spans="2:10" ht="12">
      <c r="B65" s="584"/>
      <c r="C65" s="584"/>
      <c r="D65" s="584"/>
      <c r="E65" s="584"/>
      <c r="F65" s="584"/>
      <c r="G65" s="585"/>
      <c r="H65" s="585"/>
      <c r="I65" s="584"/>
      <c r="J65" s="586"/>
    </row>
    <row r="66" spans="2:10" ht="12">
      <c r="B66" s="584"/>
      <c r="C66" s="584"/>
      <c r="D66" s="584"/>
      <c r="E66" s="584"/>
      <c r="F66" s="584"/>
      <c r="G66" s="585"/>
      <c r="H66" s="585"/>
      <c r="I66" s="584"/>
      <c r="J66" s="586"/>
    </row>
    <row r="67" spans="2:10" ht="12">
      <c r="B67" s="584"/>
      <c r="C67" s="584"/>
      <c r="D67" s="584"/>
      <c r="E67" s="584"/>
      <c r="F67" s="584"/>
      <c r="G67" s="591"/>
      <c r="H67" s="591"/>
      <c r="I67" s="584"/>
      <c r="J67" s="586"/>
    </row>
    <row r="68" spans="2:10" ht="12">
      <c r="B68" s="584"/>
      <c r="C68" s="584"/>
      <c r="D68" s="584"/>
      <c r="E68" s="584"/>
      <c r="F68" s="584"/>
      <c r="G68" s="585"/>
      <c r="H68" s="585"/>
      <c r="I68" s="584"/>
      <c r="J68" s="586"/>
    </row>
    <row r="69" spans="2:10" ht="12">
      <c r="B69" s="584"/>
      <c r="C69" s="584"/>
      <c r="D69" s="584"/>
      <c r="E69" s="584"/>
      <c r="F69" s="584"/>
      <c r="G69" s="585"/>
      <c r="H69" s="585"/>
      <c r="I69" s="584"/>
      <c r="J69" s="586"/>
    </row>
    <row r="70" spans="2:10" ht="12">
      <c r="B70" s="584"/>
      <c r="C70" s="584"/>
      <c r="D70" s="584"/>
      <c r="E70" s="584"/>
      <c r="F70" s="584"/>
      <c r="G70" s="591"/>
      <c r="H70" s="591"/>
      <c r="I70" s="584"/>
      <c r="J70" s="586"/>
    </row>
    <row r="71" spans="2:10" ht="12">
      <c r="B71" s="584"/>
      <c r="C71" s="584"/>
      <c r="D71" s="584"/>
      <c r="E71" s="584"/>
      <c r="F71" s="584"/>
      <c r="G71" s="585"/>
      <c r="H71" s="585"/>
      <c r="I71" s="584"/>
      <c r="J71" s="586"/>
    </row>
    <row r="72" spans="2:10" ht="12">
      <c r="B72" s="584"/>
      <c r="C72" s="584"/>
      <c r="D72" s="584"/>
      <c r="E72" s="584"/>
      <c r="F72" s="584"/>
      <c r="G72" s="591"/>
      <c r="H72" s="591"/>
      <c r="I72" s="584"/>
      <c r="J72" s="586"/>
    </row>
    <row r="73" spans="2:10" ht="12">
      <c r="B73" s="584"/>
      <c r="C73" s="584"/>
      <c r="D73" s="584"/>
      <c r="E73" s="584"/>
      <c r="F73" s="584"/>
      <c r="G73" s="585"/>
      <c r="H73" s="585"/>
      <c r="I73" s="584"/>
      <c r="J73" s="586"/>
    </row>
    <row r="74" spans="2:10" ht="12">
      <c r="B74" s="584"/>
      <c r="C74" s="584"/>
      <c r="D74" s="584"/>
      <c r="E74" s="584"/>
      <c r="F74" s="584"/>
      <c r="G74" s="585"/>
      <c r="H74" s="585"/>
      <c r="I74" s="584"/>
      <c r="J74" s="586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B1">
      <selection activeCell="B1" sqref="B1"/>
    </sheetView>
  </sheetViews>
  <sheetFormatPr defaultColWidth="9.140625" defaultRowHeight="12.75"/>
  <cols>
    <col min="1" max="1" width="0" style="592" hidden="1" customWidth="1"/>
    <col min="2" max="2" width="7.00390625" style="592" customWidth="1"/>
    <col min="3" max="3" width="50.00390625" style="592" customWidth="1"/>
    <col min="4" max="4" width="18.00390625" style="592" customWidth="1"/>
    <col min="5" max="5" width="13.140625" style="592" customWidth="1"/>
    <col min="6" max="6" width="9.28125" style="592" customWidth="1"/>
    <col min="7" max="7" width="11.421875" style="592" customWidth="1"/>
    <col min="8" max="8" width="12.7109375" style="592" customWidth="1"/>
    <col min="9" max="9" width="5.7109375" style="593" customWidth="1"/>
    <col min="10" max="10" width="3.8515625" style="593" customWidth="1"/>
    <col min="11" max="16384" width="9.140625" style="593" customWidth="1"/>
  </cols>
  <sheetData>
    <row r="1" spans="1:9" s="595" customFormat="1" ht="33" customHeight="1">
      <c r="A1" s="592"/>
      <c r="B1" s="3408" t="s">
        <v>134</v>
      </c>
      <c r="C1" s="3408"/>
      <c r="D1" s="3408"/>
      <c r="E1" s="3408"/>
      <c r="F1" s="3408"/>
      <c r="G1" s="3408"/>
      <c r="H1" s="3408"/>
      <c r="I1" s="594"/>
    </row>
    <row r="2" spans="1:9" s="595" customFormat="1" ht="12">
      <c r="A2" s="592"/>
      <c r="B2" s="592"/>
      <c r="C2" s="592"/>
      <c r="D2" s="592"/>
      <c r="E2" s="592"/>
      <c r="F2" s="592"/>
      <c r="G2" s="592"/>
      <c r="H2" s="592"/>
      <c r="I2" s="594"/>
    </row>
    <row r="3" spans="1:11" s="595" customFormat="1" ht="52.5" customHeight="1">
      <c r="A3" s="596"/>
      <c r="B3" s="597" t="s">
        <v>1</v>
      </c>
      <c r="C3" s="598" t="s">
        <v>2</v>
      </c>
      <c r="D3" s="598" t="s">
        <v>3</v>
      </c>
      <c r="E3" s="599" t="s">
        <v>4</v>
      </c>
      <c r="F3" s="599" t="s">
        <v>5</v>
      </c>
      <c r="G3" s="599" t="s">
        <v>6</v>
      </c>
      <c r="H3" s="600" t="s">
        <v>7</v>
      </c>
      <c r="I3" s="601"/>
      <c r="J3" s="602"/>
      <c r="K3" s="602"/>
    </row>
    <row r="4" spans="1:11" s="595" customFormat="1" ht="24.75" customHeight="1">
      <c r="A4" s="592"/>
      <c r="B4" s="603">
        <v>1</v>
      </c>
      <c r="C4" s="604" t="s">
        <v>8</v>
      </c>
      <c r="D4" s="604" t="s">
        <v>9</v>
      </c>
      <c r="E4" s="605">
        <v>1</v>
      </c>
      <c r="F4" s="605">
        <v>1</v>
      </c>
      <c r="G4" s="606">
        <v>5460</v>
      </c>
      <c r="H4" s="607">
        <v>5460</v>
      </c>
      <c r="I4" s="608"/>
      <c r="J4" s="602"/>
      <c r="K4" s="602"/>
    </row>
    <row r="5" spans="1:11" s="595" customFormat="1" ht="25.5" customHeight="1">
      <c r="A5" s="592"/>
      <c r="B5" s="603">
        <v>2</v>
      </c>
      <c r="C5" s="604" t="s">
        <v>10</v>
      </c>
      <c r="D5" s="604" t="s">
        <v>11</v>
      </c>
      <c r="E5" s="605">
        <v>0.3</v>
      </c>
      <c r="F5" s="605">
        <v>1</v>
      </c>
      <c r="G5" s="606">
        <v>6500</v>
      </c>
      <c r="H5" s="607">
        <v>1950</v>
      </c>
      <c r="I5" s="608"/>
      <c r="J5" s="602"/>
      <c r="K5" s="602"/>
    </row>
    <row r="6" spans="1:11" s="595" customFormat="1" ht="22.5" customHeight="1">
      <c r="A6" s="592"/>
      <c r="B6" s="603">
        <v>3</v>
      </c>
      <c r="C6" s="604" t="s">
        <v>12</v>
      </c>
      <c r="D6" s="604" t="s">
        <v>28</v>
      </c>
      <c r="E6" s="605">
        <v>15</v>
      </c>
      <c r="F6" s="605">
        <v>2</v>
      </c>
      <c r="G6" s="606">
        <v>146.72</v>
      </c>
      <c r="H6" s="607">
        <v>4401.6</v>
      </c>
      <c r="I6" s="608"/>
      <c r="J6" s="602"/>
      <c r="K6" s="602"/>
    </row>
    <row r="7" spans="1:11" s="595" customFormat="1" ht="24" customHeight="1">
      <c r="A7" s="592"/>
      <c r="B7" s="603">
        <v>4</v>
      </c>
      <c r="C7" s="604" t="s">
        <v>14</v>
      </c>
      <c r="D7" s="604" t="s">
        <v>15</v>
      </c>
      <c r="E7" s="605">
        <v>1.4439</v>
      </c>
      <c r="F7" s="605">
        <v>1</v>
      </c>
      <c r="G7" s="606">
        <v>1500</v>
      </c>
      <c r="H7" s="607">
        <v>2165.85</v>
      </c>
      <c r="I7" s="608"/>
      <c r="J7" s="602"/>
      <c r="K7" s="602"/>
    </row>
    <row r="8" spans="1:11" s="595" customFormat="1" ht="24.75" customHeight="1">
      <c r="A8" s="592"/>
      <c r="B8" s="603">
        <v>5</v>
      </c>
      <c r="C8" s="604" t="s">
        <v>16</v>
      </c>
      <c r="D8" s="604" t="s">
        <v>15</v>
      </c>
      <c r="E8" s="605">
        <v>1.4439</v>
      </c>
      <c r="F8" s="605">
        <v>2</v>
      </c>
      <c r="G8" s="606">
        <v>1440</v>
      </c>
      <c r="H8" s="607">
        <v>4158.432</v>
      </c>
      <c r="I8" s="608"/>
      <c r="J8" s="602"/>
      <c r="K8" s="602"/>
    </row>
    <row r="9" spans="1:11" s="595" customFormat="1" ht="25.5" customHeight="1">
      <c r="A9" s="592"/>
      <c r="B9" s="603">
        <v>6</v>
      </c>
      <c r="C9" s="604" t="s">
        <v>17</v>
      </c>
      <c r="D9" s="604" t="s">
        <v>15</v>
      </c>
      <c r="E9" s="605">
        <v>1.4439</v>
      </c>
      <c r="F9" s="605">
        <v>2</v>
      </c>
      <c r="G9" s="606">
        <v>1320</v>
      </c>
      <c r="H9" s="607">
        <v>3811.8959999999997</v>
      </c>
      <c r="I9" s="608"/>
      <c r="J9" s="602"/>
      <c r="K9" s="602"/>
    </row>
    <row r="10" spans="1:11" s="595" customFormat="1" ht="26.25" customHeight="1">
      <c r="A10" s="592"/>
      <c r="B10" s="603">
        <v>7</v>
      </c>
      <c r="C10" s="604" t="s">
        <v>18</v>
      </c>
      <c r="D10" s="604" t="s">
        <v>19</v>
      </c>
      <c r="E10" s="605">
        <v>0.2</v>
      </c>
      <c r="F10" s="605">
        <v>2</v>
      </c>
      <c r="G10" s="606">
        <v>559.29</v>
      </c>
      <c r="H10" s="607">
        <v>223.716</v>
      </c>
      <c r="I10" s="608"/>
      <c r="J10" s="602"/>
      <c r="K10" s="602"/>
    </row>
    <row r="11" spans="1:11" s="595" customFormat="1" ht="38.25" customHeight="1">
      <c r="A11" s="592"/>
      <c r="B11" s="603">
        <v>8</v>
      </c>
      <c r="C11" s="604" t="s">
        <v>20</v>
      </c>
      <c r="D11" s="604" t="s">
        <v>15</v>
      </c>
      <c r="E11" s="605">
        <v>1.4439</v>
      </c>
      <c r="F11" s="605">
        <v>1</v>
      </c>
      <c r="G11" s="606">
        <v>1499.35</v>
      </c>
      <c r="H11" s="607">
        <v>2164.9114649999997</v>
      </c>
      <c r="I11" s="608"/>
      <c r="J11" s="602"/>
      <c r="K11" s="602"/>
    </row>
    <row r="12" spans="1:11" s="595" customFormat="1" ht="33.75" customHeight="1">
      <c r="A12" s="592"/>
      <c r="B12" s="603">
        <v>9</v>
      </c>
      <c r="C12" s="604" t="s">
        <v>105</v>
      </c>
      <c r="D12" s="604" t="s">
        <v>15</v>
      </c>
      <c r="E12" s="605">
        <v>1.4439</v>
      </c>
      <c r="F12" s="605">
        <v>2</v>
      </c>
      <c r="G12" s="609">
        <v>1710</v>
      </c>
      <c r="H12" s="607">
        <v>4938.138</v>
      </c>
      <c r="I12" s="608"/>
      <c r="J12" s="602"/>
      <c r="K12" s="602"/>
    </row>
    <row r="13" spans="1:11" s="595" customFormat="1" ht="29.25" customHeight="1">
      <c r="A13" s="592"/>
      <c r="B13" s="603">
        <v>10</v>
      </c>
      <c r="C13" s="604" t="s">
        <v>22</v>
      </c>
      <c r="D13" s="604" t="s">
        <v>23</v>
      </c>
      <c r="E13" s="605">
        <v>1</v>
      </c>
      <c r="F13" s="605">
        <v>2</v>
      </c>
      <c r="G13" s="606">
        <v>2530.11</v>
      </c>
      <c r="H13" s="607">
        <v>5060.22</v>
      </c>
      <c r="I13" s="608"/>
      <c r="J13" s="602"/>
      <c r="K13" s="602"/>
    </row>
    <row r="14" spans="1:11" s="595" customFormat="1" ht="24.75" customHeight="1">
      <c r="A14" s="592"/>
      <c r="B14" s="603">
        <v>11</v>
      </c>
      <c r="C14" s="604" t="s">
        <v>25</v>
      </c>
      <c r="D14" s="604" t="s">
        <v>15</v>
      </c>
      <c r="E14" s="605">
        <v>1.4439</v>
      </c>
      <c r="F14" s="605">
        <v>1</v>
      </c>
      <c r="G14" s="610">
        <v>9936</v>
      </c>
      <c r="H14" s="607">
        <v>14346.5904</v>
      </c>
      <c r="I14" s="608"/>
      <c r="J14" s="602"/>
      <c r="K14" s="602"/>
    </row>
    <row r="15" spans="1:11" s="595" customFormat="1" ht="24.75" customHeight="1">
      <c r="A15" s="592"/>
      <c r="B15" s="603">
        <v>12</v>
      </c>
      <c r="C15" s="604" t="s">
        <v>26</v>
      </c>
      <c r="D15" s="604" t="s">
        <v>9</v>
      </c>
      <c r="E15" s="605">
        <v>1</v>
      </c>
      <c r="F15" s="605">
        <v>2</v>
      </c>
      <c r="G15" s="610">
        <v>3036.14</v>
      </c>
      <c r="H15" s="607">
        <v>6072.28</v>
      </c>
      <c r="I15" s="608"/>
      <c r="J15" s="602"/>
      <c r="K15" s="602"/>
    </row>
    <row r="16" spans="1:11" s="595" customFormat="1" ht="42" customHeight="1">
      <c r="A16" s="592"/>
      <c r="B16" s="603">
        <v>13</v>
      </c>
      <c r="C16" s="604" t="s">
        <v>135</v>
      </c>
      <c r="D16" s="604" t="s">
        <v>28</v>
      </c>
      <c r="E16" s="605">
        <v>1</v>
      </c>
      <c r="F16" s="605">
        <v>12</v>
      </c>
      <c r="G16" s="609">
        <v>266.32</v>
      </c>
      <c r="H16" s="607">
        <v>3195.84</v>
      </c>
      <c r="I16" s="608"/>
      <c r="J16" s="602"/>
      <c r="K16" s="602"/>
    </row>
    <row r="17" spans="1:11" s="595" customFormat="1" ht="46.5" customHeight="1">
      <c r="A17" s="592"/>
      <c r="B17" s="603">
        <v>14</v>
      </c>
      <c r="C17" s="604" t="s">
        <v>136</v>
      </c>
      <c r="D17" s="604" t="s">
        <v>30</v>
      </c>
      <c r="E17" s="605">
        <v>1.4439</v>
      </c>
      <c r="F17" s="605">
        <v>6</v>
      </c>
      <c r="G17" s="606">
        <v>2340</v>
      </c>
      <c r="H17" s="607">
        <v>20272.356</v>
      </c>
      <c r="I17" s="608"/>
      <c r="J17" s="602"/>
      <c r="K17" s="602"/>
    </row>
    <row r="18" spans="1:11" s="595" customFormat="1" ht="24" customHeight="1">
      <c r="A18" s="592"/>
      <c r="B18" s="603">
        <v>15</v>
      </c>
      <c r="C18" s="604" t="s">
        <v>32</v>
      </c>
      <c r="D18" s="604" t="s">
        <v>33</v>
      </c>
      <c r="E18" s="605">
        <v>250</v>
      </c>
      <c r="F18" s="605" t="s">
        <v>34</v>
      </c>
      <c r="G18" s="606">
        <v>22.39</v>
      </c>
      <c r="H18" s="607">
        <v>5597.5</v>
      </c>
      <c r="I18" s="608"/>
      <c r="J18" s="602"/>
      <c r="K18" s="602"/>
    </row>
    <row r="19" spans="1:11" s="595" customFormat="1" ht="27.75" customHeight="1">
      <c r="A19" s="592"/>
      <c r="B19" s="603">
        <v>16</v>
      </c>
      <c r="C19" s="604" t="s">
        <v>35</v>
      </c>
      <c r="D19" s="604" t="s">
        <v>36</v>
      </c>
      <c r="E19" s="605">
        <v>0.5</v>
      </c>
      <c r="F19" s="605" t="s">
        <v>34</v>
      </c>
      <c r="G19" s="606">
        <v>408.6</v>
      </c>
      <c r="H19" s="607">
        <v>204.3</v>
      </c>
      <c r="I19" s="608"/>
      <c r="J19" s="602"/>
      <c r="K19" s="602"/>
    </row>
    <row r="20" spans="1:11" s="595" customFormat="1" ht="24.75" customHeight="1">
      <c r="A20" s="592"/>
      <c r="B20" s="603">
        <v>17</v>
      </c>
      <c r="C20" s="604" t="s">
        <v>37</v>
      </c>
      <c r="D20" s="604" t="s">
        <v>38</v>
      </c>
      <c r="E20" s="605">
        <v>100</v>
      </c>
      <c r="F20" s="605" t="s">
        <v>34</v>
      </c>
      <c r="G20" s="606">
        <v>20.13</v>
      </c>
      <c r="H20" s="607">
        <v>2013</v>
      </c>
      <c r="I20" s="608"/>
      <c r="J20" s="602"/>
      <c r="K20" s="602"/>
    </row>
    <row r="21" spans="1:11" s="595" customFormat="1" ht="36" customHeight="1">
      <c r="A21" s="592"/>
      <c r="B21" s="603">
        <v>18</v>
      </c>
      <c r="C21" s="604" t="s">
        <v>39</v>
      </c>
      <c r="D21" s="604" t="s">
        <v>33</v>
      </c>
      <c r="E21" s="605">
        <v>170</v>
      </c>
      <c r="F21" s="605" t="s">
        <v>34</v>
      </c>
      <c r="G21" s="606">
        <v>41.8</v>
      </c>
      <c r="H21" s="607">
        <v>7106</v>
      </c>
      <c r="I21" s="608"/>
      <c r="J21" s="602"/>
      <c r="K21" s="602"/>
    </row>
    <row r="22" spans="1:11" s="595" customFormat="1" ht="33.75" customHeight="1">
      <c r="A22" s="592"/>
      <c r="B22" s="603">
        <v>19</v>
      </c>
      <c r="C22" s="604" t="s">
        <v>40</v>
      </c>
      <c r="D22" s="604" t="s">
        <v>38</v>
      </c>
      <c r="E22" s="605">
        <v>70</v>
      </c>
      <c r="F22" s="605" t="s">
        <v>34</v>
      </c>
      <c r="G22" s="606">
        <v>170.7</v>
      </c>
      <c r="H22" s="607">
        <v>11949</v>
      </c>
      <c r="I22" s="608"/>
      <c r="J22" s="602"/>
      <c r="K22" s="602"/>
    </row>
    <row r="23" spans="1:11" s="595" customFormat="1" ht="33.75" customHeight="1">
      <c r="A23" s="592"/>
      <c r="B23" s="603">
        <v>20</v>
      </c>
      <c r="C23" s="604" t="s">
        <v>42</v>
      </c>
      <c r="D23" s="604" t="s">
        <v>38</v>
      </c>
      <c r="E23" s="605">
        <v>50</v>
      </c>
      <c r="F23" s="605" t="s">
        <v>34</v>
      </c>
      <c r="G23" s="606">
        <v>36.39</v>
      </c>
      <c r="H23" s="607">
        <v>1819.5</v>
      </c>
      <c r="I23" s="608"/>
      <c r="J23" s="602"/>
      <c r="K23" s="602"/>
    </row>
    <row r="24" spans="1:11" s="595" customFormat="1" ht="36" customHeight="1">
      <c r="A24" s="592"/>
      <c r="B24" s="603">
        <v>21</v>
      </c>
      <c r="C24" s="604" t="s">
        <v>43</v>
      </c>
      <c r="D24" s="604" t="s">
        <v>38</v>
      </c>
      <c r="E24" s="605">
        <v>50</v>
      </c>
      <c r="F24" s="605" t="s">
        <v>34</v>
      </c>
      <c r="G24" s="606">
        <v>137</v>
      </c>
      <c r="H24" s="607">
        <v>6850</v>
      </c>
      <c r="I24" s="608"/>
      <c r="J24" s="602"/>
      <c r="K24" s="602"/>
    </row>
    <row r="25" spans="2:11" ht="25.5" customHeight="1">
      <c r="B25" s="603">
        <v>22</v>
      </c>
      <c r="C25" s="604" t="s">
        <v>50</v>
      </c>
      <c r="D25" s="604" t="s">
        <v>15</v>
      </c>
      <c r="E25" s="605">
        <v>1.4439</v>
      </c>
      <c r="F25" s="605">
        <v>12</v>
      </c>
      <c r="G25" s="606">
        <v>3290</v>
      </c>
      <c r="H25" s="607">
        <v>57005.172</v>
      </c>
      <c r="I25" s="608"/>
      <c r="J25" s="611"/>
      <c r="K25" s="611"/>
    </row>
    <row r="26" spans="2:11" ht="21.75" customHeight="1">
      <c r="B26" s="603">
        <v>23</v>
      </c>
      <c r="C26" s="604" t="s">
        <v>46</v>
      </c>
      <c r="D26" s="604"/>
      <c r="E26" s="605"/>
      <c r="F26" s="605" t="s">
        <v>47</v>
      </c>
      <c r="G26" s="606"/>
      <c r="H26" s="607">
        <v>22178.304</v>
      </c>
      <c r="I26" s="608"/>
      <c r="J26" s="611"/>
      <c r="K26" s="611"/>
    </row>
    <row r="27" spans="2:11" ht="21.75" customHeight="1">
      <c r="B27" s="603">
        <v>24</v>
      </c>
      <c r="C27" s="604" t="s">
        <v>48</v>
      </c>
      <c r="D27" s="604" t="s">
        <v>38</v>
      </c>
      <c r="E27" s="605"/>
      <c r="F27" s="605"/>
      <c r="G27" s="606"/>
      <c r="H27" s="607">
        <v>3638.628</v>
      </c>
      <c r="I27" s="608"/>
      <c r="J27" s="611"/>
      <c r="K27" s="611"/>
    </row>
    <row r="28" spans="2:11" ht="21.75" customHeight="1">
      <c r="B28" s="603">
        <v>25</v>
      </c>
      <c r="C28" s="604" t="s">
        <v>51</v>
      </c>
      <c r="D28" s="604"/>
      <c r="E28" s="605"/>
      <c r="F28" s="605"/>
      <c r="G28" s="606"/>
      <c r="H28" s="607">
        <v>170000</v>
      </c>
      <c r="I28" s="608"/>
      <c r="J28" s="611"/>
      <c r="K28" s="611"/>
    </row>
    <row r="29" spans="2:11" ht="18.75" customHeight="1">
      <c r="B29" s="603">
        <v>26</v>
      </c>
      <c r="C29" s="604" t="s">
        <v>137</v>
      </c>
      <c r="D29" s="604"/>
      <c r="E29" s="605"/>
      <c r="F29" s="605"/>
      <c r="G29" s="606"/>
      <c r="H29" s="607">
        <v>0</v>
      </c>
      <c r="I29" s="608"/>
      <c r="J29" s="611"/>
      <c r="K29" s="611"/>
    </row>
    <row r="30" spans="2:11" ht="12">
      <c r="B30" s="612" t="s">
        <v>53</v>
      </c>
      <c r="C30" s="612"/>
      <c r="D30" s="612"/>
      <c r="E30" s="612"/>
      <c r="F30" s="612"/>
      <c r="G30" s="613"/>
      <c r="H30" s="614">
        <v>366583.233865</v>
      </c>
      <c r="I30" s="615"/>
      <c r="J30" s="611"/>
      <c r="K30" s="611"/>
    </row>
    <row r="31" spans="9:11" ht="12">
      <c r="I31" s="611"/>
      <c r="J31" s="611"/>
      <c r="K31" s="611"/>
    </row>
    <row r="32" spans="4:11" ht="12">
      <c r="D32" s="592" t="s">
        <v>54</v>
      </c>
      <c r="H32" s="616"/>
      <c r="I32" s="611"/>
      <c r="J32" s="611"/>
      <c r="K32" s="611"/>
    </row>
    <row r="33" ht="12">
      <c r="D33" s="592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B1">
      <selection activeCell="B1" sqref="B1"/>
    </sheetView>
  </sheetViews>
  <sheetFormatPr defaultColWidth="9.140625" defaultRowHeight="12.75"/>
  <cols>
    <col min="1" max="1" width="0" style="617" hidden="1" customWidth="1"/>
    <col min="2" max="2" width="7.00390625" style="617" customWidth="1"/>
    <col min="3" max="3" width="50.00390625" style="617" customWidth="1"/>
    <col min="4" max="4" width="18.00390625" style="617" customWidth="1"/>
    <col min="5" max="5" width="13.140625" style="617" customWidth="1"/>
    <col min="6" max="6" width="9.28125" style="617" customWidth="1"/>
    <col min="7" max="7" width="11.421875" style="617" customWidth="1"/>
    <col min="8" max="8" width="0" style="617" hidden="1" customWidth="1"/>
    <col min="9" max="9" width="9.8515625" style="617" customWidth="1"/>
    <col min="10" max="10" width="8.57421875" style="618" customWidth="1"/>
    <col min="11" max="11" width="2.8515625" style="618" customWidth="1"/>
    <col min="12" max="16384" width="9.140625" style="618" customWidth="1"/>
  </cols>
  <sheetData>
    <row r="1" spans="1:10" s="620" customFormat="1" ht="33" customHeight="1">
      <c r="A1" s="617"/>
      <c r="B1" s="3409" t="s">
        <v>138</v>
      </c>
      <c r="C1" s="3409"/>
      <c r="D1" s="3409"/>
      <c r="E1" s="3409"/>
      <c r="F1" s="3409"/>
      <c r="G1" s="3409"/>
      <c r="H1" s="3409"/>
      <c r="I1" s="3409"/>
      <c r="J1" s="619"/>
    </row>
    <row r="2" spans="1:10" s="620" customFormat="1" ht="12">
      <c r="A2" s="617"/>
      <c r="B2" s="617"/>
      <c r="C2" s="617"/>
      <c r="D2" s="617"/>
      <c r="E2" s="617"/>
      <c r="F2" s="617"/>
      <c r="G2" s="617"/>
      <c r="H2" s="617"/>
      <c r="I2" s="617"/>
      <c r="J2" s="619"/>
    </row>
    <row r="3" spans="1:12" s="620" customFormat="1" ht="52.5" customHeight="1">
      <c r="A3" s="621"/>
      <c r="B3" s="622" t="s">
        <v>1</v>
      </c>
      <c r="C3" s="623" t="s">
        <v>2</v>
      </c>
      <c r="D3" s="623" t="s">
        <v>3</v>
      </c>
      <c r="E3" s="624" t="s">
        <v>4</v>
      </c>
      <c r="F3" s="624" t="s">
        <v>5</v>
      </c>
      <c r="G3" s="624" t="s">
        <v>6</v>
      </c>
      <c r="H3" s="624"/>
      <c r="I3" s="625" t="s">
        <v>7</v>
      </c>
      <c r="J3" s="626"/>
      <c r="K3" s="627"/>
      <c r="L3" s="627"/>
    </row>
    <row r="4" spans="1:12" s="620" customFormat="1" ht="24.75" customHeight="1">
      <c r="A4" s="617"/>
      <c r="B4" s="628">
        <v>1</v>
      </c>
      <c r="C4" s="629" t="s">
        <v>8</v>
      </c>
      <c r="D4" s="629" t="s">
        <v>9</v>
      </c>
      <c r="E4" s="630">
        <v>1</v>
      </c>
      <c r="F4" s="630">
        <v>1</v>
      </c>
      <c r="G4" s="631">
        <v>5460</v>
      </c>
      <c r="H4" s="631"/>
      <c r="I4" s="632">
        <v>5460</v>
      </c>
      <c r="J4" s="633"/>
      <c r="K4" s="627"/>
      <c r="L4" s="627"/>
    </row>
    <row r="5" spans="1:12" s="620" customFormat="1" ht="25.5" customHeight="1">
      <c r="A5" s="617"/>
      <c r="B5" s="628">
        <v>2</v>
      </c>
      <c r="C5" s="629" t="s">
        <v>10</v>
      </c>
      <c r="D5" s="629" t="s">
        <v>11</v>
      </c>
      <c r="E5" s="630">
        <v>0.1</v>
      </c>
      <c r="F5" s="630">
        <v>1</v>
      </c>
      <c r="G5" s="631">
        <v>6500</v>
      </c>
      <c r="H5" s="631"/>
      <c r="I5" s="632">
        <v>650</v>
      </c>
      <c r="J5" s="633"/>
      <c r="K5" s="627"/>
      <c r="L5" s="627"/>
    </row>
    <row r="6" spans="1:12" s="620" customFormat="1" ht="22.5" customHeight="1">
      <c r="A6" s="617"/>
      <c r="B6" s="628">
        <v>3</v>
      </c>
      <c r="C6" s="629" t="s">
        <v>12</v>
      </c>
      <c r="D6" s="629" t="s">
        <v>28</v>
      </c>
      <c r="E6" s="630">
        <v>8</v>
      </c>
      <c r="F6" s="630">
        <v>2</v>
      </c>
      <c r="G6" s="631">
        <v>146.72</v>
      </c>
      <c r="H6" s="631"/>
      <c r="I6" s="632">
        <v>2347.52</v>
      </c>
      <c r="J6" s="633"/>
      <c r="K6" s="627"/>
      <c r="L6" s="627"/>
    </row>
    <row r="7" spans="1:12" s="620" customFormat="1" ht="24" customHeight="1">
      <c r="A7" s="617"/>
      <c r="B7" s="628">
        <v>4</v>
      </c>
      <c r="C7" s="629" t="s">
        <v>14</v>
      </c>
      <c r="D7" s="629" t="s">
        <v>15</v>
      </c>
      <c r="E7" s="630">
        <v>0.924</v>
      </c>
      <c r="F7" s="630">
        <v>2</v>
      </c>
      <c r="G7" s="631">
        <v>1500</v>
      </c>
      <c r="H7" s="631"/>
      <c r="I7" s="632">
        <v>2772</v>
      </c>
      <c r="J7" s="633"/>
      <c r="K7" s="627"/>
      <c r="L7" s="627"/>
    </row>
    <row r="8" spans="1:12" s="620" customFormat="1" ht="24.75" customHeight="1">
      <c r="A8" s="617"/>
      <c r="B8" s="628">
        <v>5</v>
      </c>
      <c r="C8" s="629" t="s">
        <v>16</v>
      </c>
      <c r="D8" s="629" t="s">
        <v>15</v>
      </c>
      <c r="E8" s="630">
        <v>0.924</v>
      </c>
      <c r="F8" s="630">
        <v>2</v>
      </c>
      <c r="G8" s="631">
        <v>1440</v>
      </c>
      <c r="H8" s="631"/>
      <c r="I8" s="632">
        <v>2661.12</v>
      </c>
      <c r="J8" s="633"/>
      <c r="K8" s="627"/>
      <c r="L8" s="627"/>
    </row>
    <row r="9" spans="1:12" s="620" customFormat="1" ht="25.5" customHeight="1">
      <c r="A9" s="617"/>
      <c r="B9" s="628">
        <v>6</v>
      </c>
      <c r="C9" s="629" t="s">
        <v>17</v>
      </c>
      <c r="D9" s="629" t="s">
        <v>15</v>
      </c>
      <c r="E9" s="630">
        <v>0.924</v>
      </c>
      <c r="F9" s="630">
        <v>2</v>
      </c>
      <c r="G9" s="631">
        <v>1320</v>
      </c>
      <c r="H9" s="631"/>
      <c r="I9" s="632">
        <v>2439.36</v>
      </c>
      <c r="J9" s="633"/>
      <c r="K9" s="627"/>
      <c r="L9" s="627"/>
    </row>
    <row r="10" spans="1:12" s="620" customFormat="1" ht="26.25" customHeight="1">
      <c r="A10" s="617"/>
      <c r="B10" s="628">
        <v>7</v>
      </c>
      <c r="C10" s="629" t="s">
        <v>18</v>
      </c>
      <c r="D10" s="629" t="s">
        <v>19</v>
      </c>
      <c r="E10" s="630">
        <v>0.5</v>
      </c>
      <c r="F10" s="630">
        <v>2</v>
      </c>
      <c r="G10" s="631">
        <v>559.29</v>
      </c>
      <c r="H10" s="631"/>
      <c r="I10" s="632">
        <v>559.29</v>
      </c>
      <c r="J10" s="633"/>
      <c r="K10" s="627"/>
      <c r="L10" s="627"/>
    </row>
    <row r="11" spans="1:12" s="620" customFormat="1" ht="43.5" customHeight="1">
      <c r="A11" s="617"/>
      <c r="B11" s="628">
        <v>8</v>
      </c>
      <c r="C11" s="629" t="s">
        <v>20</v>
      </c>
      <c r="D11" s="629" t="s">
        <v>15</v>
      </c>
      <c r="E11" s="630">
        <v>0.924</v>
      </c>
      <c r="F11" s="630">
        <v>2</v>
      </c>
      <c r="G11" s="631">
        <v>1499.35</v>
      </c>
      <c r="H11" s="631"/>
      <c r="I11" s="632">
        <v>2770.7988</v>
      </c>
      <c r="J11" s="633"/>
      <c r="K11" s="627"/>
      <c r="L11" s="627"/>
    </row>
    <row r="12" spans="1:12" s="620" customFormat="1" ht="33.75" customHeight="1">
      <c r="A12" s="617"/>
      <c r="B12" s="628">
        <v>9</v>
      </c>
      <c r="C12" s="629" t="s">
        <v>105</v>
      </c>
      <c r="D12" s="629" t="s">
        <v>15</v>
      </c>
      <c r="E12" s="630">
        <v>0.924</v>
      </c>
      <c r="F12" s="630">
        <v>2</v>
      </c>
      <c r="G12" s="634">
        <v>1710</v>
      </c>
      <c r="H12" s="634"/>
      <c r="I12" s="632">
        <v>3160.08</v>
      </c>
      <c r="J12" s="633"/>
      <c r="K12" s="627"/>
      <c r="L12" s="627"/>
    </row>
    <row r="13" spans="1:12" s="620" customFormat="1" ht="27" customHeight="1">
      <c r="A13" s="617"/>
      <c r="B13" s="628">
        <v>10</v>
      </c>
      <c r="C13" s="629" t="s">
        <v>22</v>
      </c>
      <c r="D13" s="629" t="s">
        <v>23</v>
      </c>
      <c r="E13" s="630">
        <v>1</v>
      </c>
      <c r="F13" s="630">
        <v>2</v>
      </c>
      <c r="G13" s="631">
        <v>2530.11</v>
      </c>
      <c r="H13" s="631"/>
      <c r="I13" s="632">
        <v>5060.22</v>
      </c>
      <c r="J13" s="633"/>
      <c r="K13" s="627"/>
      <c r="L13" s="627"/>
    </row>
    <row r="14" spans="1:12" s="620" customFormat="1" ht="29.25" customHeight="1">
      <c r="A14" s="617"/>
      <c r="B14" s="628">
        <v>11</v>
      </c>
      <c r="C14" s="629" t="s">
        <v>25</v>
      </c>
      <c r="D14" s="629" t="s">
        <v>15</v>
      </c>
      <c r="E14" s="630">
        <v>0.924</v>
      </c>
      <c r="F14" s="630">
        <v>1</v>
      </c>
      <c r="G14" s="635">
        <v>9936</v>
      </c>
      <c r="H14" s="635"/>
      <c r="I14" s="632">
        <v>9180.864</v>
      </c>
      <c r="J14" s="633"/>
      <c r="K14" s="627"/>
      <c r="L14" s="627"/>
    </row>
    <row r="15" spans="1:12" s="620" customFormat="1" ht="24.75" customHeight="1">
      <c r="A15" s="617"/>
      <c r="B15" s="628">
        <v>12</v>
      </c>
      <c r="C15" s="629" t="s">
        <v>26</v>
      </c>
      <c r="D15" s="629" t="s">
        <v>9</v>
      </c>
      <c r="E15" s="630">
        <v>1</v>
      </c>
      <c r="F15" s="630">
        <v>2</v>
      </c>
      <c r="G15" s="635">
        <v>3036.14</v>
      </c>
      <c r="H15" s="635"/>
      <c r="I15" s="632">
        <v>6072.28</v>
      </c>
      <c r="J15" s="633"/>
      <c r="K15" s="627"/>
      <c r="L15" s="627"/>
    </row>
    <row r="16" spans="1:12" s="620" customFormat="1" ht="55.5" customHeight="1">
      <c r="A16" s="617"/>
      <c r="B16" s="628">
        <v>13</v>
      </c>
      <c r="C16" s="629" t="s">
        <v>139</v>
      </c>
      <c r="D16" s="629" t="s">
        <v>28</v>
      </c>
      <c r="E16" s="630">
        <v>1</v>
      </c>
      <c r="F16" s="630">
        <v>12</v>
      </c>
      <c r="G16" s="634">
        <v>266.33</v>
      </c>
      <c r="H16" s="634"/>
      <c r="I16" s="632">
        <v>3195.96</v>
      </c>
      <c r="J16" s="633"/>
      <c r="K16" s="627"/>
      <c r="L16" s="627"/>
    </row>
    <row r="17" spans="1:12" s="620" customFormat="1" ht="46.5" customHeight="1">
      <c r="A17" s="617"/>
      <c r="B17" s="628">
        <v>14</v>
      </c>
      <c r="C17" s="629" t="s">
        <v>136</v>
      </c>
      <c r="D17" s="629" t="s">
        <v>30</v>
      </c>
      <c r="E17" s="630">
        <v>0.924</v>
      </c>
      <c r="F17" s="630">
        <v>6</v>
      </c>
      <c r="G17" s="631">
        <v>2340</v>
      </c>
      <c r="H17" s="631"/>
      <c r="I17" s="632">
        <v>12972.96</v>
      </c>
      <c r="J17" s="633"/>
      <c r="K17" s="627"/>
      <c r="L17" s="627"/>
    </row>
    <row r="18" spans="1:12" s="620" customFormat="1" ht="24" customHeight="1">
      <c r="A18" s="617"/>
      <c r="B18" s="628">
        <v>15</v>
      </c>
      <c r="C18" s="629" t="s">
        <v>32</v>
      </c>
      <c r="D18" s="629" t="s">
        <v>33</v>
      </c>
      <c r="E18" s="630">
        <v>120</v>
      </c>
      <c r="F18" s="630" t="s">
        <v>34</v>
      </c>
      <c r="G18" s="631">
        <v>22.39</v>
      </c>
      <c r="H18" s="631"/>
      <c r="I18" s="632">
        <v>2686.8</v>
      </c>
      <c r="J18" s="633"/>
      <c r="K18" s="627"/>
      <c r="L18" s="627"/>
    </row>
    <row r="19" spans="1:12" s="620" customFormat="1" ht="27.75" customHeight="1">
      <c r="A19" s="617"/>
      <c r="B19" s="628">
        <v>16</v>
      </c>
      <c r="C19" s="629" t="s">
        <v>35</v>
      </c>
      <c r="D19" s="629" t="s">
        <v>36</v>
      </c>
      <c r="E19" s="630">
        <v>0.2</v>
      </c>
      <c r="F19" s="630" t="s">
        <v>34</v>
      </c>
      <c r="G19" s="631">
        <v>408.6</v>
      </c>
      <c r="H19" s="631"/>
      <c r="I19" s="632">
        <v>81.72</v>
      </c>
      <c r="J19" s="633"/>
      <c r="K19" s="627"/>
      <c r="L19" s="627"/>
    </row>
    <row r="20" spans="1:12" s="620" customFormat="1" ht="24.75" customHeight="1">
      <c r="A20" s="617"/>
      <c r="B20" s="628">
        <v>17</v>
      </c>
      <c r="C20" s="629" t="s">
        <v>37</v>
      </c>
      <c r="D20" s="629" t="s">
        <v>38</v>
      </c>
      <c r="E20" s="630">
        <v>60</v>
      </c>
      <c r="F20" s="630" t="s">
        <v>34</v>
      </c>
      <c r="G20" s="631">
        <v>20.13</v>
      </c>
      <c r="H20" s="631"/>
      <c r="I20" s="632">
        <v>1207.8</v>
      </c>
      <c r="J20" s="633"/>
      <c r="K20" s="627"/>
      <c r="L20" s="627"/>
    </row>
    <row r="21" spans="1:12" s="620" customFormat="1" ht="36" customHeight="1">
      <c r="A21" s="617"/>
      <c r="B21" s="628">
        <v>18</v>
      </c>
      <c r="C21" s="629" t="s">
        <v>39</v>
      </c>
      <c r="D21" s="629" t="s">
        <v>33</v>
      </c>
      <c r="E21" s="630">
        <v>70</v>
      </c>
      <c r="F21" s="630" t="s">
        <v>34</v>
      </c>
      <c r="G21" s="631">
        <v>41.8</v>
      </c>
      <c r="H21" s="631"/>
      <c r="I21" s="632">
        <v>2926</v>
      </c>
      <c r="J21" s="633"/>
      <c r="K21" s="627"/>
      <c r="L21" s="627"/>
    </row>
    <row r="22" spans="1:12" s="620" customFormat="1" ht="33.75" customHeight="1">
      <c r="A22" s="617"/>
      <c r="B22" s="628">
        <v>19</v>
      </c>
      <c r="C22" s="629" t="s">
        <v>40</v>
      </c>
      <c r="D22" s="629" t="s">
        <v>38</v>
      </c>
      <c r="E22" s="630">
        <v>50</v>
      </c>
      <c r="F22" s="630" t="s">
        <v>34</v>
      </c>
      <c r="G22" s="631">
        <v>170.7</v>
      </c>
      <c r="H22" s="631"/>
      <c r="I22" s="632">
        <v>8535</v>
      </c>
      <c r="J22" s="633"/>
      <c r="K22" s="627"/>
      <c r="L22" s="627"/>
    </row>
    <row r="23" spans="1:12" s="620" customFormat="1" ht="27.75" customHeight="1">
      <c r="A23" s="617"/>
      <c r="B23" s="628">
        <v>20</v>
      </c>
      <c r="C23" s="629" t="s">
        <v>42</v>
      </c>
      <c r="D23" s="629" t="s">
        <v>38</v>
      </c>
      <c r="E23" s="630">
        <v>20</v>
      </c>
      <c r="F23" s="630" t="s">
        <v>34</v>
      </c>
      <c r="G23" s="631">
        <v>36.39</v>
      </c>
      <c r="H23" s="631"/>
      <c r="I23" s="632">
        <v>727.8</v>
      </c>
      <c r="J23" s="633"/>
      <c r="K23" s="627"/>
      <c r="L23" s="627"/>
    </row>
    <row r="24" spans="1:12" s="620" customFormat="1" ht="36" customHeight="1">
      <c r="A24" s="617"/>
      <c r="B24" s="628">
        <v>21</v>
      </c>
      <c r="C24" s="629" t="s">
        <v>43</v>
      </c>
      <c r="D24" s="629" t="s">
        <v>38</v>
      </c>
      <c r="E24" s="630">
        <v>50</v>
      </c>
      <c r="F24" s="630" t="s">
        <v>34</v>
      </c>
      <c r="G24" s="631">
        <v>137</v>
      </c>
      <c r="H24" s="631"/>
      <c r="I24" s="632">
        <v>6850</v>
      </c>
      <c r="J24" s="633"/>
      <c r="K24" s="627"/>
      <c r="L24" s="627"/>
    </row>
    <row r="25" spans="2:12" ht="24.75" customHeight="1">
      <c r="B25" s="628">
        <v>22</v>
      </c>
      <c r="C25" s="629" t="s">
        <v>50</v>
      </c>
      <c r="D25" s="629" t="s">
        <v>15</v>
      </c>
      <c r="E25" s="630">
        <v>0.924</v>
      </c>
      <c r="F25" s="630">
        <v>12</v>
      </c>
      <c r="G25" s="631">
        <v>3290</v>
      </c>
      <c r="H25" s="631"/>
      <c r="I25" s="632">
        <v>36479.52</v>
      </c>
      <c r="J25" s="633"/>
      <c r="K25" s="636"/>
      <c r="L25" s="636"/>
    </row>
    <row r="26" spans="2:12" ht="21.75" customHeight="1">
      <c r="B26" s="628">
        <v>23</v>
      </c>
      <c r="C26" s="629" t="s">
        <v>140</v>
      </c>
      <c r="D26" s="629" t="s">
        <v>38</v>
      </c>
      <c r="E26" s="630">
        <v>0</v>
      </c>
      <c r="F26" s="630">
        <v>12</v>
      </c>
      <c r="G26" s="631"/>
      <c r="H26" s="631"/>
      <c r="I26" s="632">
        <v>2328.48</v>
      </c>
      <c r="J26" s="633"/>
      <c r="K26" s="636"/>
      <c r="L26" s="636"/>
    </row>
    <row r="27" spans="2:12" ht="27.75" customHeight="1">
      <c r="B27" s="628">
        <v>24</v>
      </c>
      <c r="C27" s="629" t="s">
        <v>46</v>
      </c>
      <c r="D27" s="629" t="s">
        <v>38</v>
      </c>
      <c r="E27" s="630"/>
      <c r="F27" s="630" t="s">
        <v>47</v>
      </c>
      <c r="G27" s="631"/>
      <c r="H27" s="631"/>
      <c r="I27" s="632">
        <v>14186.496</v>
      </c>
      <c r="J27" s="633"/>
      <c r="K27" s="636"/>
      <c r="L27" s="636"/>
    </row>
    <row r="28" spans="2:12" ht="21.75" customHeight="1">
      <c r="B28" s="628">
        <v>25</v>
      </c>
      <c r="C28" s="629" t="s">
        <v>51</v>
      </c>
      <c r="D28" s="629"/>
      <c r="E28" s="630"/>
      <c r="F28" s="630"/>
      <c r="G28" s="637"/>
      <c r="H28" s="631"/>
      <c r="I28" s="632">
        <v>75000</v>
      </c>
      <c r="J28" s="633"/>
      <c r="K28" s="636"/>
      <c r="L28" s="636"/>
    </row>
    <row r="29" spans="2:12" ht="18.75" customHeight="1">
      <c r="B29" s="628">
        <v>26</v>
      </c>
      <c r="C29" s="629" t="s">
        <v>137</v>
      </c>
      <c r="D29" s="629"/>
      <c r="E29" s="630"/>
      <c r="F29" s="630"/>
      <c r="G29" s="631"/>
      <c r="H29" s="631"/>
      <c r="I29" s="632">
        <v>0</v>
      </c>
      <c r="J29" s="633"/>
      <c r="K29" s="636"/>
      <c r="L29" s="636"/>
    </row>
    <row r="30" spans="2:12" ht="12">
      <c r="B30" s="638" t="s">
        <v>53</v>
      </c>
      <c r="C30" s="638"/>
      <c r="D30" s="638"/>
      <c r="E30" s="638"/>
      <c r="F30" s="638"/>
      <c r="G30" s="639"/>
      <c r="H30" s="639"/>
      <c r="I30" s="640">
        <v>210312.0688</v>
      </c>
      <c r="J30" s="626"/>
      <c r="K30" s="636"/>
      <c r="L30" s="636"/>
    </row>
    <row r="32" spans="9:10" ht="12">
      <c r="I32" s="641"/>
      <c r="J32" s="618" t="s">
        <v>54</v>
      </c>
    </row>
    <row r="33" ht="12">
      <c r="D33" s="617" t="s">
        <v>54</v>
      </c>
    </row>
    <row r="34" ht="12">
      <c r="D34" s="617" t="s">
        <v>54</v>
      </c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B1">
      <selection activeCell="B1" sqref="B1"/>
    </sheetView>
  </sheetViews>
  <sheetFormatPr defaultColWidth="9.140625" defaultRowHeight="12.75"/>
  <cols>
    <col min="1" max="1" width="0" style="642" hidden="1" customWidth="1"/>
    <col min="2" max="2" width="7.00390625" style="642" customWidth="1"/>
    <col min="3" max="3" width="50.00390625" style="642" customWidth="1"/>
    <col min="4" max="4" width="18.00390625" style="642" customWidth="1"/>
    <col min="5" max="5" width="13.140625" style="642" customWidth="1"/>
    <col min="6" max="6" width="9.28125" style="642" customWidth="1"/>
    <col min="7" max="7" width="9.421875" style="642" customWidth="1"/>
    <col min="8" max="8" width="11.28125" style="642" customWidth="1"/>
    <col min="9" max="9" width="5.140625" style="643" customWidth="1"/>
    <col min="10" max="10" width="1.421875" style="643" customWidth="1"/>
    <col min="11" max="16384" width="9.140625" style="643" customWidth="1"/>
  </cols>
  <sheetData>
    <row r="1" spans="1:9" s="645" customFormat="1" ht="33" customHeight="1">
      <c r="A1" s="642"/>
      <c r="B1" s="3410" t="s">
        <v>141</v>
      </c>
      <c r="C1" s="3410"/>
      <c r="D1" s="3410"/>
      <c r="E1" s="3410"/>
      <c r="F1" s="3410"/>
      <c r="G1" s="3410"/>
      <c r="H1" s="3410"/>
      <c r="I1" s="644"/>
    </row>
    <row r="2" spans="1:9" s="645" customFormat="1" ht="12">
      <c r="A2" s="642"/>
      <c r="B2" s="642"/>
      <c r="C2" s="642"/>
      <c r="D2" s="642"/>
      <c r="E2" s="642"/>
      <c r="F2" s="642"/>
      <c r="G2" s="642"/>
      <c r="H2" s="642" t="s">
        <v>142</v>
      </c>
      <c r="I2" s="644"/>
    </row>
    <row r="3" spans="1:11" s="645" customFormat="1" ht="52.5" customHeight="1">
      <c r="A3" s="646"/>
      <c r="B3" s="647" t="s">
        <v>1</v>
      </c>
      <c r="C3" s="648" t="s">
        <v>2</v>
      </c>
      <c r="D3" s="648" t="s">
        <v>3</v>
      </c>
      <c r="E3" s="649" t="s">
        <v>4</v>
      </c>
      <c r="F3" s="649" t="s">
        <v>5</v>
      </c>
      <c r="G3" s="649" t="s">
        <v>6</v>
      </c>
      <c r="H3" s="650" t="s">
        <v>7</v>
      </c>
      <c r="I3" s="651"/>
      <c r="J3" s="652"/>
      <c r="K3" s="652"/>
    </row>
    <row r="4" spans="1:11" s="645" customFormat="1" ht="24.75" customHeight="1">
      <c r="A4" s="642"/>
      <c r="B4" s="653">
        <v>1</v>
      </c>
      <c r="C4" s="654" t="s">
        <v>8</v>
      </c>
      <c r="D4" s="654" t="s">
        <v>9</v>
      </c>
      <c r="E4" s="655">
        <v>1</v>
      </c>
      <c r="F4" s="655">
        <v>1</v>
      </c>
      <c r="G4" s="656">
        <v>5460</v>
      </c>
      <c r="H4" s="657">
        <v>5460</v>
      </c>
      <c r="I4" s="658"/>
      <c r="J4" s="652"/>
      <c r="K4" s="652"/>
    </row>
    <row r="5" spans="1:11" s="645" customFormat="1" ht="25.5" customHeight="1">
      <c r="A5" s="642"/>
      <c r="B5" s="653">
        <v>2</v>
      </c>
      <c r="C5" s="654" t="s">
        <v>10</v>
      </c>
      <c r="D5" s="654" t="s">
        <v>11</v>
      </c>
      <c r="E5" s="655">
        <v>0.1</v>
      </c>
      <c r="F5" s="655">
        <v>2</v>
      </c>
      <c r="G5" s="656">
        <v>6500</v>
      </c>
      <c r="H5" s="657">
        <v>1300</v>
      </c>
      <c r="I5" s="658"/>
      <c r="J5" s="652"/>
      <c r="K5" s="652"/>
    </row>
    <row r="6" spans="1:11" s="645" customFormat="1" ht="22.5" customHeight="1">
      <c r="A6" s="642"/>
      <c r="B6" s="653">
        <v>3</v>
      </c>
      <c r="C6" s="654" t="s">
        <v>12</v>
      </c>
      <c r="D6" s="654" t="s">
        <v>28</v>
      </c>
      <c r="E6" s="655">
        <v>8</v>
      </c>
      <c r="F6" s="655">
        <v>2</v>
      </c>
      <c r="G6" s="656">
        <v>146.72</v>
      </c>
      <c r="H6" s="657">
        <v>2347.52</v>
      </c>
      <c r="I6" s="658"/>
      <c r="J6" s="652"/>
      <c r="K6" s="652"/>
    </row>
    <row r="7" spans="1:11" s="645" customFormat="1" ht="24" customHeight="1">
      <c r="A7" s="642"/>
      <c r="B7" s="653">
        <v>4</v>
      </c>
      <c r="C7" s="654" t="s">
        <v>14</v>
      </c>
      <c r="D7" s="654" t="s">
        <v>15</v>
      </c>
      <c r="E7" s="655">
        <v>1.0803</v>
      </c>
      <c r="F7" s="655">
        <v>2</v>
      </c>
      <c r="G7" s="656">
        <v>1500</v>
      </c>
      <c r="H7" s="657">
        <v>3240.9</v>
      </c>
      <c r="I7" s="658"/>
      <c r="J7" s="652"/>
      <c r="K7" s="652"/>
    </row>
    <row r="8" spans="1:11" s="645" customFormat="1" ht="34.5" customHeight="1">
      <c r="A8" s="642"/>
      <c r="B8" s="653">
        <v>5</v>
      </c>
      <c r="C8" s="654" t="s">
        <v>16</v>
      </c>
      <c r="D8" s="654" t="s">
        <v>15</v>
      </c>
      <c r="E8" s="655">
        <v>1.0803</v>
      </c>
      <c r="F8" s="655">
        <v>2</v>
      </c>
      <c r="G8" s="656">
        <v>1440</v>
      </c>
      <c r="H8" s="657">
        <v>3111.264</v>
      </c>
      <c r="I8" s="658"/>
      <c r="J8" s="652"/>
      <c r="K8" s="652"/>
    </row>
    <row r="9" spans="1:11" s="645" customFormat="1" ht="25.5" customHeight="1">
      <c r="A9" s="642"/>
      <c r="B9" s="653">
        <v>6</v>
      </c>
      <c r="C9" s="654" t="s">
        <v>17</v>
      </c>
      <c r="D9" s="654" t="s">
        <v>15</v>
      </c>
      <c r="E9" s="655">
        <v>1.0803</v>
      </c>
      <c r="F9" s="655">
        <v>2</v>
      </c>
      <c r="G9" s="656">
        <v>1320</v>
      </c>
      <c r="H9" s="657">
        <v>2851.992</v>
      </c>
      <c r="I9" s="658"/>
      <c r="J9" s="652"/>
      <c r="K9" s="652"/>
    </row>
    <row r="10" spans="1:11" s="645" customFormat="1" ht="26.25" customHeight="1">
      <c r="A10" s="642"/>
      <c r="B10" s="653">
        <v>7</v>
      </c>
      <c r="C10" s="654" t="s">
        <v>18</v>
      </c>
      <c r="D10" s="654" t="s">
        <v>19</v>
      </c>
      <c r="E10" s="655">
        <v>0.4</v>
      </c>
      <c r="F10" s="655">
        <v>2</v>
      </c>
      <c r="G10" s="656">
        <v>559.29</v>
      </c>
      <c r="H10" s="657">
        <v>447.432</v>
      </c>
      <c r="I10" s="658"/>
      <c r="J10" s="652"/>
      <c r="K10" s="652"/>
    </row>
    <row r="11" spans="1:11" s="645" customFormat="1" ht="41.25" customHeight="1">
      <c r="A11" s="642"/>
      <c r="B11" s="653">
        <v>8</v>
      </c>
      <c r="C11" s="654" t="s">
        <v>20</v>
      </c>
      <c r="D11" s="654" t="s">
        <v>15</v>
      </c>
      <c r="E11" s="655">
        <v>1.0803</v>
      </c>
      <c r="F11" s="655">
        <v>2</v>
      </c>
      <c r="G11" s="656">
        <v>1499.35</v>
      </c>
      <c r="H11" s="657">
        <v>3239.49561</v>
      </c>
      <c r="I11" s="658"/>
      <c r="J11" s="652"/>
      <c r="K11" s="652"/>
    </row>
    <row r="12" spans="1:11" s="645" customFormat="1" ht="33.75" customHeight="1">
      <c r="A12" s="642"/>
      <c r="B12" s="653">
        <v>9</v>
      </c>
      <c r="C12" s="654" t="s">
        <v>105</v>
      </c>
      <c r="D12" s="654" t="s">
        <v>15</v>
      </c>
      <c r="E12" s="655">
        <v>1.0803</v>
      </c>
      <c r="F12" s="655">
        <v>2</v>
      </c>
      <c r="G12" s="659">
        <v>1710</v>
      </c>
      <c r="H12" s="657">
        <v>3694.626</v>
      </c>
      <c r="I12" s="658"/>
      <c r="J12" s="652"/>
      <c r="K12" s="652"/>
    </row>
    <row r="13" spans="1:11" s="645" customFormat="1" ht="27.75" customHeight="1">
      <c r="A13" s="642"/>
      <c r="B13" s="653">
        <v>10</v>
      </c>
      <c r="C13" s="654" t="s">
        <v>22</v>
      </c>
      <c r="D13" s="654" t="s">
        <v>23</v>
      </c>
      <c r="E13" s="655">
        <v>1</v>
      </c>
      <c r="F13" s="655">
        <v>2</v>
      </c>
      <c r="G13" s="656">
        <v>2530.11</v>
      </c>
      <c r="H13" s="657">
        <v>5060.22</v>
      </c>
      <c r="I13" s="658"/>
      <c r="J13" s="652"/>
      <c r="K13" s="652"/>
    </row>
    <row r="14" spans="1:11" s="645" customFormat="1" ht="24.75" customHeight="1">
      <c r="A14" s="642"/>
      <c r="B14" s="653">
        <v>11</v>
      </c>
      <c r="C14" s="654" t="s">
        <v>25</v>
      </c>
      <c r="D14" s="654" t="s">
        <v>15</v>
      </c>
      <c r="E14" s="655">
        <v>1.0803</v>
      </c>
      <c r="F14" s="655">
        <v>2</v>
      </c>
      <c r="G14" s="660">
        <v>9936</v>
      </c>
      <c r="H14" s="657">
        <v>21467.7216</v>
      </c>
      <c r="I14" s="658"/>
      <c r="J14" s="652"/>
      <c r="K14" s="652"/>
    </row>
    <row r="15" spans="1:11" s="645" customFormat="1" ht="24.75" customHeight="1">
      <c r="A15" s="642"/>
      <c r="B15" s="653">
        <v>12</v>
      </c>
      <c r="C15" s="654" t="s">
        <v>26</v>
      </c>
      <c r="D15" s="654" t="s">
        <v>9</v>
      </c>
      <c r="E15" s="655">
        <v>1</v>
      </c>
      <c r="F15" s="655">
        <v>2</v>
      </c>
      <c r="G15" s="660">
        <v>3036.14</v>
      </c>
      <c r="H15" s="657">
        <v>6072.28</v>
      </c>
      <c r="I15" s="658"/>
      <c r="J15" s="652"/>
      <c r="K15" s="652"/>
    </row>
    <row r="16" spans="1:11" s="645" customFormat="1" ht="54.75" customHeight="1">
      <c r="A16" s="642"/>
      <c r="B16" s="653">
        <v>13</v>
      </c>
      <c r="C16" s="654" t="s">
        <v>143</v>
      </c>
      <c r="D16" s="654" t="s">
        <v>28</v>
      </c>
      <c r="E16" s="655">
        <v>1</v>
      </c>
      <c r="F16" s="655">
        <v>12</v>
      </c>
      <c r="G16" s="659">
        <v>266.33</v>
      </c>
      <c r="H16" s="657">
        <v>3195.96</v>
      </c>
      <c r="I16" s="658"/>
      <c r="J16" s="652"/>
      <c r="K16" s="652"/>
    </row>
    <row r="17" spans="1:11" s="645" customFormat="1" ht="41.25" customHeight="1">
      <c r="A17" s="642"/>
      <c r="B17" s="653">
        <v>14</v>
      </c>
      <c r="C17" s="654" t="s">
        <v>144</v>
      </c>
      <c r="D17" s="654" t="s">
        <v>30</v>
      </c>
      <c r="E17" s="655">
        <v>1.0803</v>
      </c>
      <c r="F17" s="655">
        <v>1</v>
      </c>
      <c r="G17" s="656">
        <v>14039</v>
      </c>
      <c r="H17" s="657">
        <v>15166.3317</v>
      </c>
      <c r="I17" s="658"/>
      <c r="J17" s="652"/>
      <c r="K17" s="652"/>
    </row>
    <row r="18" spans="1:11" s="645" customFormat="1" ht="24" customHeight="1">
      <c r="A18" s="642"/>
      <c r="B18" s="653">
        <v>15</v>
      </c>
      <c r="C18" s="654" t="s">
        <v>32</v>
      </c>
      <c r="D18" s="654" t="s">
        <v>33</v>
      </c>
      <c r="E18" s="655">
        <v>170</v>
      </c>
      <c r="F18" s="655" t="s">
        <v>34</v>
      </c>
      <c r="G18" s="656">
        <v>22.39</v>
      </c>
      <c r="H18" s="657">
        <v>3806.3</v>
      </c>
      <c r="I18" s="658"/>
      <c r="J18" s="652"/>
      <c r="K18" s="652"/>
    </row>
    <row r="19" spans="1:11" s="645" customFormat="1" ht="27.75" customHeight="1">
      <c r="A19" s="642"/>
      <c r="B19" s="653">
        <v>16</v>
      </c>
      <c r="C19" s="654" t="s">
        <v>35</v>
      </c>
      <c r="D19" s="654" t="s">
        <v>36</v>
      </c>
      <c r="E19" s="655">
        <v>0.2</v>
      </c>
      <c r="F19" s="655" t="s">
        <v>34</v>
      </c>
      <c r="G19" s="656">
        <v>408.6</v>
      </c>
      <c r="H19" s="657">
        <v>81.72</v>
      </c>
      <c r="I19" s="658"/>
      <c r="J19" s="652"/>
      <c r="K19" s="652"/>
    </row>
    <row r="20" spans="1:11" s="645" customFormat="1" ht="24.75" customHeight="1">
      <c r="A20" s="642"/>
      <c r="B20" s="653">
        <v>17</v>
      </c>
      <c r="C20" s="654" t="s">
        <v>37</v>
      </c>
      <c r="D20" s="654" t="s">
        <v>38</v>
      </c>
      <c r="E20" s="655">
        <v>100</v>
      </c>
      <c r="F20" s="655" t="s">
        <v>34</v>
      </c>
      <c r="G20" s="656">
        <v>20.13</v>
      </c>
      <c r="H20" s="657">
        <v>2013</v>
      </c>
      <c r="I20" s="658"/>
      <c r="J20" s="652"/>
      <c r="K20" s="652"/>
    </row>
    <row r="21" spans="1:11" s="645" customFormat="1" ht="36" customHeight="1">
      <c r="A21" s="642"/>
      <c r="B21" s="653">
        <v>18</v>
      </c>
      <c r="C21" s="654" t="s">
        <v>39</v>
      </c>
      <c r="D21" s="654" t="s">
        <v>33</v>
      </c>
      <c r="E21" s="655">
        <v>100</v>
      </c>
      <c r="F21" s="655" t="s">
        <v>34</v>
      </c>
      <c r="G21" s="656">
        <v>41.8</v>
      </c>
      <c r="H21" s="657">
        <v>4180</v>
      </c>
      <c r="I21" s="658"/>
      <c r="J21" s="652"/>
      <c r="K21" s="652"/>
    </row>
    <row r="22" spans="1:11" s="645" customFormat="1" ht="33.75" customHeight="1">
      <c r="A22" s="642"/>
      <c r="B22" s="653">
        <v>19</v>
      </c>
      <c r="C22" s="654" t="s">
        <v>40</v>
      </c>
      <c r="D22" s="654" t="s">
        <v>38</v>
      </c>
      <c r="E22" s="655">
        <v>50</v>
      </c>
      <c r="F22" s="655" t="s">
        <v>34</v>
      </c>
      <c r="G22" s="656">
        <v>170.7</v>
      </c>
      <c r="H22" s="657">
        <v>8535</v>
      </c>
      <c r="I22" s="658"/>
      <c r="J22" s="652"/>
      <c r="K22" s="652"/>
    </row>
    <row r="23" spans="1:11" s="645" customFormat="1" ht="33.75" customHeight="1">
      <c r="A23" s="642"/>
      <c r="B23" s="653">
        <v>20</v>
      </c>
      <c r="C23" s="654" t="s">
        <v>145</v>
      </c>
      <c r="D23" s="654" t="s">
        <v>38</v>
      </c>
      <c r="E23" s="655">
        <v>15</v>
      </c>
      <c r="F23" s="655" t="s">
        <v>34</v>
      </c>
      <c r="G23" s="656">
        <v>36.39</v>
      </c>
      <c r="H23" s="657">
        <v>545.85</v>
      </c>
      <c r="I23" s="658"/>
      <c r="J23" s="652"/>
      <c r="K23" s="652"/>
    </row>
    <row r="24" spans="1:11" s="645" customFormat="1" ht="36" customHeight="1">
      <c r="A24" s="642"/>
      <c r="B24" s="653">
        <v>21</v>
      </c>
      <c r="C24" s="654" t="s">
        <v>43</v>
      </c>
      <c r="D24" s="654" t="s">
        <v>38</v>
      </c>
      <c r="E24" s="655">
        <v>50</v>
      </c>
      <c r="F24" s="655" t="s">
        <v>34</v>
      </c>
      <c r="G24" s="656">
        <v>137</v>
      </c>
      <c r="H24" s="657">
        <v>6850</v>
      </c>
      <c r="I24" s="658"/>
      <c r="J24" s="652"/>
      <c r="K24" s="652"/>
    </row>
    <row r="25" spans="2:11" ht="25.5" customHeight="1">
      <c r="B25" s="653">
        <v>22</v>
      </c>
      <c r="C25" s="654" t="s">
        <v>50</v>
      </c>
      <c r="D25" s="654" t="s">
        <v>15</v>
      </c>
      <c r="E25" s="655">
        <v>1.0803</v>
      </c>
      <c r="F25" s="655">
        <v>12</v>
      </c>
      <c r="G25" s="656">
        <v>3290</v>
      </c>
      <c r="H25" s="657">
        <v>42650.244</v>
      </c>
      <c r="I25" s="658"/>
      <c r="J25" s="661"/>
      <c r="K25" s="661"/>
    </row>
    <row r="26" spans="2:11" ht="26.25" customHeight="1">
      <c r="B26" s="653">
        <v>23</v>
      </c>
      <c r="C26" s="654" t="s">
        <v>46</v>
      </c>
      <c r="D26" s="654"/>
      <c r="E26" s="655"/>
      <c r="F26" s="655" t="s">
        <v>47</v>
      </c>
      <c r="G26" s="656"/>
      <c r="H26" s="657">
        <v>16593.408</v>
      </c>
      <c r="I26" s="658"/>
      <c r="J26" s="661"/>
      <c r="K26" s="661"/>
    </row>
    <row r="27" spans="2:11" ht="21.75" customHeight="1">
      <c r="B27" s="653">
        <v>24</v>
      </c>
      <c r="C27" s="654" t="s">
        <v>48</v>
      </c>
      <c r="D27" s="654" t="s">
        <v>146</v>
      </c>
      <c r="E27" s="655"/>
      <c r="F27" s="655">
        <v>12</v>
      </c>
      <c r="G27" s="656"/>
      <c r="H27" s="657">
        <v>2722.3559999999998</v>
      </c>
      <c r="I27" s="658"/>
      <c r="J27" s="661"/>
      <c r="K27" s="661"/>
    </row>
    <row r="28" spans="2:11" ht="18.75" customHeight="1">
      <c r="B28" s="653">
        <v>25</v>
      </c>
      <c r="C28" s="654" t="s">
        <v>137</v>
      </c>
      <c r="D28" s="654"/>
      <c r="E28" s="655"/>
      <c r="F28" s="655"/>
      <c r="G28" s="656"/>
      <c r="H28" s="657">
        <v>30000</v>
      </c>
      <c r="I28" s="658"/>
      <c r="J28" s="661"/>
      <c r="K28" s="661"/>
    </row>
    <row r="29" spans="1:11" s="645" customFormat="1" ht="22.5" customHeight="1">
      <c r="A29" s="642"/>
      <c r="B29" s="653">
        <v>26</v>
      </c>
      <c r="C29" s="662" t="s">
        <v>72</v>
      </c>
      <c r="D29" s="662" t="s">
        <v>73</v>
      </c>
      <c r="E29" s="663">
        <v>2</v>
      </c>
      <c r="F29" s="663">
        <v>1</v>
      </c>
      <c r="G29" s="664">
        <v>4152</v>
      </c>
      <c r="H29" s="665">
        <v>8304</v>
      </c>
      <c r="I29" s="658"/>
      <c r="J29" s="652"/>
      <c r="K29" s="652"/>
    </row>
    <row r="30" spans="1:11" s="645" customFormat="1" ht="18" customHeight="1">
      <c r="A30" s="642"/>
      <c r="B30" s="653">
        <v>27</v>
      </c>
      <c r="C30" s="654" t="s">
        <v>127</v>
      </c>
      <c r="D30" s="654" t="s">
        <v>66</v>
      </c>
      <c r="E30" s="666">
        <v>3</v>
      </c>
      <c r="F30" s="666">
        <v>1</v>
      </c>
      <c r="G30" s="666">
        <v>752.6</v>
      </c>
      <c r="H30" s="657">
        <v>2257.8</v>
      </c>
      <c r="I30" s="658"/>
      <c r="J30" s="652"/>
      <c r="K30" s="652"/>
    </row>
    <row r="31" spans="1:11" s="645" customFormat="1" ht="24" customHeight="1">
      <c r="A31" s="642"/>
      <c r="B31" s="653">
        <v>28</v>
      </c>
      <c r="C31" s="654" t="s">
        <v>147</v>
      </c>
      <c r="D31" s="654" t="s">
        <v>38</v>
      </c>
      <c r="E31" s="666">
        <v>15</v>
      </c>
      <c r="F31" s="666">
        <v>1</v>
      </c>
      <c r="G31" s="666">
        <v>484</v>
      </c>
      <c r="H31" s="657">
        <v>7260</v>
      </c>
      <c r="I31" s="658"/>
      <c r="J31" s="652"/>
      <c r="K31" s="652"/>
    </row>
    <row r="32" spans="1:11" s="645" customFormat="1" ht="24" customHeight="1">
      <c r="A32" s="642"/>
      <c r="B32" s="653">
        <v>29</v>
      </c>
      <c r="C32" s="654" t="s">
        <v>148</v>
      </c>
      <c r="D32" s="654" t="s">
        <v>38</v>
      </c>
      <c r="E32" s="666">
        <v>15</v>
      </c>
      <c r="F32" s="666">
        <v>1</v>
      </c>
      <c r="G32" s="666">
        <v>148</v>
      </c>
      <c r="H32" s="657">
        <v>2220</v>
      </c>
      <c r="I32" s="658"/>
      <c r="J32" s="652"/>
      <c r="K32" s="652"/>
    </row>
    <row r="33" spans="2:11" ht="25.5" customHeight="1">
      <c r="B33" s="653">
        <v>30</v>
      </c>
      <c r="C33" s="654" t="s">
        <v>149</v>
      </c>
      <c r="D33" s="654" t="s">
        <v>38</v>
      </c>
      <c r="E33" s="655">
        <v>15</v>
      </c>
      <c r="F33" s="655">
        <v>1</v>
      </c>
      <c r="G33" s="656">
        <v>127</v>
      </c>
      <c r="H33" s="657">
        <v>1905</v>
      </c>
      <c r="I33" s="658"/>
      <c r="J33" s="661"/>
      <c r="K33" s="661"/>
    </row>
    <row r="34" spans="2:11" ht="21.75" customHeight="1">
      <c r="B34" s="653">
        <v>31</v>
      </c>
      <c r="C34" s="654" t="s">
        <v>60</v>
      </c>
      <c r="D34" s="654" t="s">
        <v>38</v>
      </c>
      <c r="E34" s="655">
        <v>10</v>
      </c>
      <c r="F34" s="655">
        <v>2</v>
      </c>
      <c r="G34" s="656">
        <v>39</v>
      </c>
      <c r="H34" s="657">
        <v>780</v>
      </c>
      <c r="I34" s="658"/>
      <c r="J34" s="661"/>
      <c r="K34" s="661"/>
    </row>
    <row r="35" spans="2:11" ht="21.75" customHeight="1">
      <c r="B35" s="653">
        <v>32</v>
      </c>
      <c r="C35" s="667" t="s">
        <v>121</v>
      </c>
      <c r="D35" s="667" t="s">
        <v>150</v>
      </c>
      <c r="E35" s="666">
        <v>2</v>
      </c>
      <c r="F35" s="666">
        <v>1</v>
      </c>
      <c r="G35" s="666">
        <v>400</v>
      </c>
      <c r="H35" s="668">
        <v>800</v>
      </c>
      <c r="I35" s="658"/>
      <c r="J35" s="661"/>
      <c r="K35" s="661"/>
    </row>
    <row r="36" spans="2:11" ht="21.75" customHeight="1">
      <c r="B36" s="653">
        <v>33</v>
      </c>
      <c r="C36" s="667" t="s">
        <v>129</v>
      </c>
      <c r="D36" s="667" t="s">
        <v>69</v>
      </c>
      <c r="E36" s="655">
        <v>3</v>
      </c>
      <c r="F36" s="655">
        <v>1</v>
      </c>
      <c r="G36" s="669">
        <v>670</v>
      </c>
      <c r="H36" s="668">
        <v>2010</v>
      </c>
      <c r="I36" s="658"/>
      <c r="J36" s="661"/>
      <c r="K36" s="661"/>
    </row>
    <row r="37" spans="2:11" ht="12">
      <c r="B37" s="670" t="s">
        <v>53</v>
      </c>
      <c r="C37" s="670"/>
      <c r="D37" s="670"/>
      <c r="E37" s="670"/>
      <c r="F37" s="670"/>
      <c r="G37" s="671"/>
      <c r="H37" s="672">
        <v>220170.42091</v>
      </c>
      <c r="I37" s="673"/>
      <c r="J37" s="661"/>
      <c r="K37" s="661"/>
    </row>
    <row r="39" spans="4:9" ht="12">
      <c r="D39" s="642" t="s">
        <v>54</v>
      </c>
      <c r="H39" s="674"/>
      <c r="I39" s="643" t="s">
        <v>54</v>
      </c>
    </row>
    <row r="40" ht="12">
      <c r="D40" s="642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675" customWidth="1"/>
    <col min="2" max="2" width="49.140625" style="675" customWidth="1"/>
    <col min="3" max="3" width="15.421875" style="675" customWidth="1"/>
    <col min="4" max="4" width="9.7109375" style="675" customWidth="1"/>
    <col min="5" max="5" width="9.28125" style="675" customWidth="1"/>
    <col min="6" max="6" width="10.7109375" style="675" customWidth="1"/>
    <col min="7" max="7" width="13.28125" style="675" customWidth="1"/>
    <col min="8" max="8" width="7.140625" style="676" customWidth="1"/>
    <col min="9" max="9" width="4.421875" style="676" customWidth="1"/>
    <col min="10" max="16384" width="9.140625" style="676" customWidth="1"/>
  </cols>
  <sheetData>
    <row r="1" spans="1:7" s="677" customFormat="1" ht="33" customHeight="1">
      <c r="A1" s="3411" t="s">
        <v>151</v>
      </c>
      <c r="B1" s="3411"/>
      <c r="C1" s="3411"/>
      <c r="D1" s="3411"/>
      <c r="E1" s="3411"/>
      <c r="F1" s="3411"/>
      <c r="G1" s="3411"/>
    </row>
    <row r="2" spans="2:8" s="677" customFormat="1" ht="12">
      <c r="B2" s="675"/>
      <c r="C2" s="675"/>
      <c r="D2" s="675"/>
      <c r="E2" s="675"/>
      <c r="F2" s="675"/>
      <c r="G2" s="675"/>
      <c r="H2" s="678"/>
    </row>
    <row r="3" spans="1:10" s="677" customFormat="1" ht="52.5" customHeight="1">
      <c r="A3" s="679" t="s">
        <v>1</v>
      </c>
      <c r="B3" s="680" t="s">
        <v>2</v>
      </c>
      <c r="C3" s="680" t="s">
        <v>3</v>
      </c>
      <c r="D3" s="681" t="s">
        <v>4</v>
      </c>
      <c r="E3" s="681" t="s">
        <v>5</v>
      </c>
      <c r="F3" s="681" t="s">
        <v>6</v>
      </c>
      <c r="G3" s="682" t="s">
        <v>7</v>
      </c>
      <c r="H3" s="683"/>
      <c r="I3" s="684"/>
      <c r="J3" s="684"/>
    </row>
    <row r="4" spans="1:10" s="677" customFormat="1" ht="24.75" customHeight="1">
      <c r="A4" s="685">
        <v>1</v>
      </c>
      <c r="B4" s="686" t="s">
        <v>8</v>
      </c>
      <c r="C4" s="686" t="s">
        <v>9</v>
      </c>
      <c r="D4" s="687">
        <v>1</v>
      </c>
      <c r="E4" s="687">
        <v>1</v>
      </c>
      <c r="F4" s="688">
        <v>5460</v>
      </c>
      <c r="G4" s="689">
        <v>5460</v>
      </c>
      <c r="H4" s="690"/>
      <c r="I4" s="684"/>
      <c r="J4" s="684"/>
    </row>
    <row r="5" spans="1:10" s="677" customFormat="1" ht="25.5" customHeight="1">
      <c r="A5" s="685">
        <v>2</v>
      </c>
      <c r="B5" s="686" t="s">
        <v>10</v>
      </c>
      <c r="C5" s="686" t="s">
        <v>11</v>
      </c>
      <c r="D5" s="687">
        <v>0.1</v>
      </c>
      <c r="E5" s="687">
        <v>1</v>
      </c>
      <c r="F5" s="688">
        <v>6500</v>
      </c>
      <c r="G5" s="689">
        <v>650</v>
      </c>
      <c r="H5" s="690"/>
      <c r="I5" s="684"/>
      <c r="J5" s="684"/>
    </row>
    <row r="6" spans="1:10" s="677" customFormat="1" ht="22.5" customHeight="1">
      <c r="A6" s="685">
        <v>3</v>
      </c>
      <c r="B6" s="686" t="s">
        <v>12</v>
      </c>
      <c r="C6" s="686" t="s">
        <v>28</v>
      </c>
      <c r="D6" s="687">
        <v>8</v>
      </c>
      <c r="E6" s="687">
        <v>2</v>
      </c>
      <c r="F6" s="688">
        <v>146.72</v>
      </c>
      <c r="G6" s="689">
        <v>2347.52</v>
      </c>
      <c r="H6" s="690"/>
      <c r="I6" s="684"/>
      <c r="J6" s="684"/>
    </row>
    <row r="7" spans="1:10" s="677" customFormat="1" ht="27" customHeight="1">
      <c r="A7" s="685">
        <v>4</v>
      </c>
      <c r="B7" s="686" t="s">
        <v>152</v>
      </c>
      <c r="C7" s="686" t="s">
        <v>15</v>
      </c>
      <c r="D7" s="687">
        <v>1.085</v>
      </c>
      <c r="E7" s="687">
        <v>1</v>
      </c>
      <c r="F7" s="688">
        <v>1500</v>
      </c>
      <c r="G7" s="689">
        <v>1627.5</v>
      </c>
      <c r="H7" s="690"/>
      <c r="I7" s="684"/>
      <c r="J7" s="684"/>
    </row>
    <row r="8" spans="1:10" s="677" customFormat="1" ht="28.5" customHeight="1">
      <c r="A8" s="685">
        <v>5</v>
      </c>
      <c r="B8" s="686" t="s">
        <v>153</v>
      </c>
      <c r="C8" s="686" t="s">
        <v>15</v>
      </c>
      <c r="D8" s="687">
        <v>1.085</v>
      </c>
      <c r="E8" s="687">
        <v>2</v>
      </c>
      <c r="F8" s="688">
        <v>1440</v>
      </c>
      <c r="G8" s="689">
        <v>3124.8</v>
      </c>
      <c r="H8" s="690"/>
      <c r="I8" s="684"/>
      <c r="J8" s="684"/>
    </row>
    <row r="9" spans="1:10" s="677" customFormat="1" ht="25.5" customHeight="1">
      <c r="A9" s="685">
        <v>6</v>
      </c>
      <c r="B9" s="686" t="s">
        <v>17</v>
      </c>
      <c r="C9" s="686" t="s">
        <v>15</v>
      </c>
      <c r="D9" s="687">
        <v>1.085</v>
      </c>
      <c r="E9" s="687">
        <v>2</v>
      </c>
      <c r="F9" s="688">
        <v>1320</v>
      </c>
      <c r="G9" s="689">
        <v>2864.4</v>
      </c>
      <c r="H9" s="690"/>
      <c r="I9" s="684"/>
      <c r="J9" s="684"/>
    </row>
    <row r="10" spans="1:10" s="677" customFormat="1" ht="37.5" customHeight="1">
      <c r="A10" s="685">
        <v>7</v>
      </c>
      <c r="B10" s="686" t="s">
        <v>20</v>
      </c>
      <c r="C10" s="686" t="s">
        <v>15</v>
      </c>
      <c r="D10" s="687">
        <v>1.085</v>
      </c>
      <c r="E10" s="687">
        <v>2</v>
      </c>
      <c r="F10" s="688">
        <v>1499.35</v>
      </c>
      <c r="G10" s="689">
        <v>3253.5894999999996</v>
      </c>
      <c r="H10" s="690"/>
      <c r="I10" s="684"/>
      <c r="J10" s="684"/>
    </row>
    <row r="11" spans="1:10" s="677" customFormat="1" ht="33.75" customHeight="1">
      <c r="A11" s="685">
        <v>8</v>
      </c>
      <c r="B11" s="686" t="s">
        <v>105</v>
      </c>
      <c r="C11" s="686" t="s">
        <v>15</v>
      </c>
      <c r="D11" s="687">
        <v>1.085</v>
      </c>
      <c r="E11" s="687">
        <v>2</v>
      </c>
      <c r="F11" s="691">
        <v>1710</v>
      </c>
      <c r="G11" s="689">
        <v>3710.7</v>
      </c>
      <c r="H11" s="690"/>
      <c r="I11" s="684"/>
      <c r="J11" s="684"/>
    </row>
    <row r="12" spans="1:10" s="677" customFormat="1" ht="24.75" customHeight="1">
      <c r="A12" s="685">
        <v>9</v>
      </c>
      <c r="B12" s="686" t="s">
        <v>25</v>
      </c>
      <c r="C12" s="686" t="s">
        <v>15</v>
      </c>
      <c r="D12" s="687">
        <v>1.085</v>
      </c>
      <c r="E12" s="687">
        <v>1</v>
      </c>
      <c r="F12" s="692">
        <v>9936</v>
      </c>
      <c r="G12" s="689">
        <v>10780.56</v>
      </c>
      <c r="H12" s="690"/>
      <c r="I12" s="684"/>
      <c r="J12" s="684"/>
    </row>
    <row r="13" spans="1:10" s="677" customFormat="1" ht="24.75" customHeight="1">
      <c r="A13" s="685">
        <v>10</v>
      </c>
      <c r="B13" s="686" t="s">
        <v>26</v>
      </c>
      <c r="C13" s="686" t="s">
        <v>9</v>
      </c>
      <c r="D13" s="687">
        <v>1</v>
      </c>
      <c r="E13" s="687">
        <v>2</v>
      </c>
      <c r="F13" s="692">
        <v>3036.14</v>
      </c>
      <c r="G13" s="689">
        <v>6072.28</v>
      </c>
      <c r="H13" s="690"/>
      <c r="I13" s="684"/>
      <c r="J13" s="684"/>
    </row>
    <row r="14" spans="1:10" s="677" customFormat="1" ht="38.25" customHeight="1">
      <c r="A14" s="685">
        <v>11</v>
      </c>
      <c r="B14" s="686" t="s">
        <v>154</v>
      </c>
      <c r="C14" s="686" t="s">
        <v>28</v>
      </c>
      <c r="D14" s="687">
        <v>1</v>
      </c>
      <c r="E14" s="687">
        <v>12</v>
      </c>
      <c r="F14" s="691">
        <v>266.33</v>
      </c>
      <c r="G14" s="689">
        <v>3195.96</v>
      </c>
      <c r="H14" s="690"/>
      <c r="I14" s="684"/>
      <c r="J14" s="684"/>
    </row>
    <row r="15" spans="1:10" s="677" customFormat="1" ht="36" customHeight="1">
      <c r="A15" s="685">
        <v>12</v>
      </c>
      <c r="B15" s="686" t="s">
        <v>144</v>
      </c>
      <c r="C15" s="686" t="s">
        <v>30</v>
      </c>
      <c r="D15" s="687">
        <v>1.085</v>
      </c>
      <c r="E15" s="687">
        <v>1</v>
      </c>
      <c r="F15" s="688">
        <v>2039</v>
      </c>
      <c r="G15" s="689">
        <v>2212.315</v>
      </c>
      <c r="H15" s="690"/>
      <c r="I15" s="684"/>
      <c r="J15" s="684"/>
    </row>
    <row r="16" spans="1:10" s="677" customFormat="1" ht="24" customHeight="1">
      <c r="A16" s="685">
        <v>13</v>
      </c>
      <c r="B16" s="686" t="s">
        <v>32</v>
      </c>
      <c r="C16" s="686" t="s">
        <v>33</v>
      </c>
      <c r="D16" s="687">
        <v>170</v>
      </c>
      <c r="E16" s="687" t="s">
        <v>34</v>
      </c>
      <c r="F16" s="688">
        <v>22.39</v>
      </c>
      <c r="G16" s="689">
        <v>3806.3</v>
      </c>
      <c r="H16" s="690"/>
      <c r="I16" s="684"/>
      <c r="J16" s="684"/>
    </row>
    <row r="17" spans="1:10" s="677" customFormat="1" ht="27.75" customHeight="1">
      <c r="A17" s="685">
        <v>14</v>
      </c>
      <c r="B17" s="686" t="s">
        <v>35</v>
      </c>
      <c r="C17" s="686" t="s">
        <v>36</v>
      </c>
      <c r="D17" s="687">
        <v>1</v>
      </c>
      <c r="E17" s="687" t="s">
        <v>34</v>
      </c>
      <c r="F17" s="688">
        <v>408.6</v>
      </c>
      <c r="G17" s="689">
        <v>408.6</v>
      </c>
      <c r="H17" s="690"/>
      <c r="I17" s="684"/>
      <c r="J17" s="684"/>
    </row>
    <row r="18" spans="1:10" s="677" customFormat="1" ht="24.75" customHeight="1">
      <c r="A18" s="685">
        <v>15</v>
      </c>
      <c r="B18" s="686" t="s">
        <v>37</v>
      </c>
      <c r="C18" s="686" t="s">
        <v>38</v>
      </c>
      <c r="D18" s="687">
        <v>100</v>
      </c>
      <c r="E18" s="687" t="s">
        <v>34</v>
      </c>
      <c r="F18" s="688">
        <v>20.13</v>
      </c>
      <c r="G18" s="689">
        <v>2013</v>
      </c>
      <c r="H18" s="690"/>
      <c r="I18" s="684"/>
      <c r="J18" s="684"/>
    </row>
    <row r="19" spans="1:10" s="677" customFormat="1" ht="36" customHeight="1">
      <c r="A19" s="685">
        <v>16</v>
      </c>
      <c r="B19" s="686" t="s">
        <v>39</v>
      </c>
      <c r="C19" s="686" t="s">
        <v>33</v>
      </c>
      <c r="D19" s="687">
        <v>100</v>
      </c>
      <c r="E19" s="687" t="s">
        <v>34</v>
      </c>
      <c r="F19" s="688">
        <v>41.8</v>
      </c>
      <c r="G19" s="689">
        <v>4180</v>
      </c>
      <c r="H19" s="690"/>
      <c r="I19" s="684"/>
      <c r="J19" s="684"/>
    </row>
    <row r="20" spans="1:10" s="677" customFormat="1" ht="33.75" customHeight="1">
      <c r="A20" s="685">
        <v>17</v>
      </c>
      <c r="B20" s="686" t="s">
        <v>40</v>
      </c>
      <c r="C20" s="686" t="s">
        <v>38</v>
      </c>
      <c r="D20" s="687">
        <v>80</v>
      </c>
      <c r="E20" s="687" t="s">
        <v>34</v>
      </c>
      <c r="F20" s="688">
        <v>170.7</v>
      </c>
      <c r="G20" s="689">
        <v>13656</v>
      </c>
      <c r="H20" s="690"/>
      <c r="I20" s="684"/>
      <c r="J20" s="684"/>
    </row>
    <row r="21" spans="1:10" s="677" customFormat="1" ht="33.75" customHeight="1">
      <c r="A21" s="685">
        <v>18</v>
      </c>
      <c r="B21" s="686" t="s">
        <v>42</v>
      </c>
      <c r="C21" s="686" t="s">
        <v>38</v>
      </c>
      <c r="D21" s="687">
        <v>50</v>
      </c>
      <c r="E21" s="687" t="s">
        <v>34</v>
      </c>
      <c r="F21" s="688">
        <v>36.39</v>
      </c>
      <c r="G21" s="689">
        <v>1819.5</v>
      </c>
      <c r="H21" s="690"/>
      <c r="I21" s="684"/>
      <c r="J21" s="684"/>
    </row>
    <row r="22" spans="1:10" s="677" customFormat="1" ht="36" customHeight="1">
      <c r="A22" s="685">
        <v>19</v>
      </c>
      <c r="B22" s="686" t="s">
        <v>43</v>
      </c>
      <c r="C22" s="686" t="s">
        <v>38</v>
      </c>
      <c r="D22" s="687">
        <v>100</v>
      </c>
      <c r="E22" s="687" t="s">
        <v>34</v>
      </c>
      <c r="F22" s="688">
        <v>137</v>
      </c>
      <c r="G22" s="689">
        <v>13700</v>
      </c>
      <c r="H22" s="690"/>
      <c r="I22" s="684"/>
      <c r="J22" s="684"/>
    </row>
    <row r="23" spans="1:10" ht="21.75" customHeight="1">
      <c r="A23" s="685">
        <v>20</v>
      </c>
      <c r="B23" s="686" t="s">
        <v>50</v>
      </c>
      <c r="C23" s="686" t="s">
        <v>15</v>
      </c>
      <c r="D23" s="687">
        <v>1.085</v>
      </c>
      <c r="E23" s="687">
        <v>12</v>
      </c>
      <c r="F23" s="688">
        <v>3290</v>
      </c>
      <c r="G23" s="689">
        <v>42835.8</v>
      </c>
      <c r="H23" s="690"/>
      <c r="I23" s="693"/>
      <c r="J23" s="693"/>
    </row>
    <row r="24" spans="1:10" ht="21.75" customHeight="1">
      <c r="A24" s="685">
        <v>21</v>
      </c>
      <c r="B24" s="686" t="s">
        <v>46</v>
      </c>
      <c r="C24" s="686"/>
      <c r="D24" s="687"/>
      <c r="E24" s="687" t="s">
        <v>47</v>
      </c>
      <c r="F24" s="688"/>
      <c r="G24" s="689">
        <v>16665.6</v>
      </c>
      <c r="H24" s="690"/>
      <c r="I24" s="693"/>
      <c r="J24" s="693"/>
    </row>
    <row r="25" spans="1:10" ht="21.75" customHeight="1">
      <c r="A25" s="685">
        <v>22</v>
      </c>
      <c r="B25" s="686" t="s">
        <v>48</v>
      </c>
      <c r="C25" s="686" t="s">
        <v>38</v>
      </c>
      <c r="D25" s="687"/>
      <c r="E25" s="687"/>
      <c r="F25" s="688"/>
      <c r="G25" s="689">
        <v>2734.2</v>
      </c>
      <c r="H25" s="690"/>
      <c r="I25" s="693"/>
      <c r="J25" s="693"/>
    </row>
    <row r="26" spans="1:10" ht="21.75" customHeight="1">
      <c r="A26" s="685">
        <v>23</v>
      </c>
      <c r="B26" s="686" t="s">
        <v>51</v>
      </c>
      <c r="C26" s="686"/>
      <c r="D26" s="687"/>
      <c r="E26" s="687"/>
      <c r="F26" s="688"/>
      <c r="G26" s="689">
        <v>67000</v>
      </c>
      <c r="H26" s="690"/>
      <c r="I26" s="693"/>
      <c r="J26" s="693"/>
    </row>
    <row r="27" spans="1:10" ht="21.75" customHeight="1">
      <c r="A27" s="685">
        <v>24</v>
      </c>
      <c r="B27" s="686" t="s">
        <v>137</v>
      </c>
      <c r="C27" s="686"/>
      <c r="D27" s="687"/>
      <c r="E27" s="687"/>
      <c r="F27" s="688"/>
      <c r="G27" s="689">
        <v>8000</v>
      </c>
      <c r="H27" s="690"/>
      <c r="I27" s="693"/>
      <c r="J27" s="693"/>
    </row>
    <row r="28" spans="1:10" ht="12">
      <c r="A28" s="694" t="s">
        <v>53</v>
      </c>
      <c r="B28" s="694"/>
      <c r="C28" s="694"/>
      <c r="D28" s="694"/>
      <c r="E28" s="694"/>
      <c r="F28" s="695"/>
      <c r="G28" s="696">
        <v>222118.6245</v>
      </c>
      <c r="H28" s="697"/>
      <c r="I28" s="693"/>
      <c r="J28" s="693"/>
    </row>
    <row r="30" ht="12">
      <c r="G30" s="698"/>
    </row>
  </sheetData>
  <sheetProtection selectLockedCells="1" selectUnlockedCells="1"/>
  <mergeCells count="1">
    <mergeCell ref="A1:G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B1">
      <selection activeCell="B1" sqref="B1"/>
    </sheetView>
  </sheetViews>
  <sheetFormatPr defaultColWidth="9.140625" defaultRowHeight="12.75"/>
  <cols>
    <col min="1" max="1" width="0" style="699" hidden="1" customWidth="1"/>
    <col min="2" max="2" width="7.00390625" style="699" customWidth="1"/>
    <col min="3" max="3" width="50.00390625" style="699" customWidth="1"/>
    <col min="4" max="4" width="15.28125" style="699" customWidth="1"/>
    <col min="5" max="5" width="11.00390625" style="699" customWidth="1"/>
    <col min="6" max="6" width="9.28125" style="699" customWidth="1"/>
    <col min="7" max="7" width="11.7109375" style="699" customWidth="1"/>
    <col min="8" max="8" width="15.00390625" style="699" customWidth="1"/>
    <col min="9" max="9" width="6.8515625" style="700" customWidth="1"/>
    <col min="10" max="10" width="3.421875" style="700" customWidth="1"/>
    <col min="11" max="16384" width="9.140625" style="700" customWidth="1"/>
  </cols>
  <sheetData>
    <row r="1" spans="1:9" s="702" customFormat="1" ht="33" customHeight="1">
      <c r="A1" s="699"/>
      <c r="B1" s="3412" t="s">
        <v>155</v>
      </c>
      <c r="C1" s="3412"/>
      <c r="D1" s="3412"/>
      <c r="E1" s="3412"/>
      <c r="F1" s="3412"/>
      <c r="G1" s="3412"/>
      <c r="H1" s="3412"/>
      <c r="I1" s="701"/>
    </row>
    <row r="2" spans="1:9" s="702" customFormat="1" ht="12">
      <c r="A2" s="699"/>
      <c r="B2" s="699"/>
      <c r="C2" s="699"/>
      <c r="D2" s="699"/>
      <c r="E2" s="699"/>
      <c r="F2" s="699"/>
      <c r="G2" s="699"/>
      <c r="H2" s="699"/>
      <c r="I2" s="701"/>
    </row>
    <row r="3" spans="1:11" s="702" customFormat="1" ht="52.5" customHeight="1">
      <c r="A3" s="703"/>
      <c r="B3" s="704" t="s">
        <v>1</v>
      </c>
      <c r="C3" s="705" t="s">
        <v>2</v>
      </c>
      <c r="D3" s="705" t="s">
        <v>3</v>
      </c>
      <c r="E3" s="706" t="s">
        <v>4</v>
      </c>
      <c r="F3" s="706" t="s">
        <v>5</v>
      </c>
      <c r="G3" s="706" t="s">
        <v>6</v>
      </c>
      <c r="H3" s="707" t="s">
        <v>7</v>
      </c>
      <c r="I3" s="708"/>
      <c r="J3" s="709"/>
      <c r="K3" s="709"/>
    </row>
    <row r="4" spans="1:11" s="702" customFormat="1" ht="24.75" customHeight="1">
      <c r="A4" s="699"/>
      <c r="B4" s="710">
        <v>1</v>
      </c>
      <c r="C4" s="711" t="s">
        <v>8</v>
      </c>
      <c r="D4" s="711" t="s">
        <v>9</v>
      </c>
      <c r="E4" s="712">
        <v>1</v>
      </c>
      <c r="F4" s="712">
        <v>1</v>
      </c>
      <c r="G4" s="713">
        <v>5460</v>
      </c>
      <c r="H4" s="714">
        <v>5460</v>
      </c>
      <c r="I4" s="715"/>
      <c r="J4" s="709"/>
      <c r="K4" s="709"/>
    </row>
    <row r="5" spans="1:11" s="702" customFormat="1" ht="25.5" customHeight="1">
      <c r="A5" s="699"/>
      <c r="B5" s="710">
        <v>2</v>
      </c>
      <c r="C5" s="711" t="s">
        <v>10</v>
      </c>
      <c r="D5" s="711" t="s">
        <v>11</v>
      </c>
      <c r="E5" s="712">
        <v>0.1</v>
      </c>
      <c r="F5" s="712">
        <v>2</v>
      </c>
      <c r="G5" s="713">
        <v>6500</v>
      </c>
      <c r="H5" s="714">
        <v>1300</v>
      </c>
      <c r="I5" s="715"/>
      <c r="J5" s="709"/>
      <c r="K5" s="709"/>
    </row>
    <row r="6" spans="1:11" s="702" customFormat="1" ht="22.5" customHeight="1">
      <c r="A6" s="699"/>
      <c r="B6" s="710">
        <v>3</v>
      </c>
      <c r="C6" s="711" t="s">
        <v>12</v>
      </c>
      <c r="D6" s="711" t="s">
        <v>28</v>
      </c>
      <c r="E6" s="712">
        <v>10</v>
      </c>
      <c r="F6" s="712">
        <v>2</v>
      </c>
      <c r="G6" s="713">
        <v>146.72</v>
      </c>
      <c r="H6" s="714">
        <v>2934.4</v>
      </c>
      <c r="I6" s="715"/>
      <c r="J6" s="709"/>
      <c r="K6" s="709"/>
    </row>
    <row r="7" spans="1:11" s="702" customFormat="1" ht="24" customHeight="1">
      <c r="A7" s="699"/>
      <c r="B7" s="710">
        <v>4</v>
      </c>
      <c r="C7" s="711" t="s">
        <v>152</v>
      </c>
      <c r="D7" s="711" t="s">
        <v>15</v>
      </c>
      <c r="E7" s="712">
        <v>1.7324</v>
      </c>
      <c r="F7" s="712">
        <v>2</v>
      </c>
      <c r="G7" s="713">
        <v>1500</v>
      </c>
      <c r="H7" s="714">
        <v>5197.2</v>
      </c>
      <c r="I7" s="715"/>
      <c r="J7" s="709"/>
      <c r="K7" s="709"/>
    </row>
    <row r="8" spans="1:11" s="702" customFormat="1" ht="24.75" customHeight="1">
      <c r="A8" s="699"/>
      <c r="B8" s="710">
        <v>5</v>
      </c>
      <c r="C8" s="711" t="s">
        <v>153</v>
      </c>
      <c r="D8" s="711" t="s">
        <v>15</v>
      </c>
      <c r="E8" s="712">
        <v>1.7324</v>
      </c>
      <c r="F8" s="712">
        <v>2</v>
      </c>
      <c r="G8" s="713">
        <v>1440</v>
      </c>
      <c r="H8" s="714">
        <v>4989.312</v>
      </c>
      <c r="I8" s="715"/>
      <c r="J8" s="709"/>
      <c r="K8" s="709"/>
    </row>
    <row r="9" spans="1:11" s="702" customFormat="1" ht="25.5" customHeight="1">
      <c r="A9" s="699"/>
      <c r="B9" s="710">
        <v>6</v>
      </c>
      <c r="C9" s="711" t="s">
        <v>17</v>
      </c>
      <c r="D9" s="711" t="s">
        <v>15</v>
      </c>
      <c r="E9" s="712">
        <v>1.7324</v>
      </c>
      <c r="F9" s="712">
        <v>2</v>
      </c>
      <c r="G9" s="713">
        <v>1320</v>
      </c>
      <c r="H9" s="714">
        <v>4573.536</v>
      </c>
      <c r="I9" s="715"/>
      <c r="J9" s="709"/>
      <c r="K9" s="709"/>
    </row>
    <row r="10" spans="1:11" s="702" customFormat="1" ht="41.25" customHeight="1">
      <c r="A10" s="699"/>
      <c r="B10" s="710">
        <v>7</v>
      </c>
      <c r="C10" s="711" t="s">
        <v>20</v>
      </c>
      <c r="D10" s="711" t="s">
        <v>15</v>
      </c>
      <c r="E10" s="712">
        <v>1.7324</v>
      </c>
      <c r="F10" s="712">
        <v>2</v>
      </c>
      <c r="G10" s="713">
        <v>1499.35</v>
      </c>
      <c r="H10" s="714">
        <v>5194.94788</v>
      </c>
      <c r="I10" s="715"/>
      <c r="J10" s="709"/>
      <c r="K10" s="709"/>
    </row>
    <row r="11" spans="1:11" s="702" customFormat="1" ht="33.75" customHeight="1">
      <c r="A11" s="699"/>
      <c r="B11" s="710">
        <v>8</v>
      </c>
      <c r="C11" s="711" t="s">
        <v>105</v>
      </c>
      <c r="D11" s="711" t="s">
        <v>15</v>
      </c>
      <c r="E11" s="712">
        <v>1.7324</v>
      </c>
      <c r="F11" s="712">
        <v>2</v>
      </c>
      <c r="G11" s="716">
        <v>1710</v>
      </c>
      <c r="H11" s="714">
        <v>5924.808</v>
      </c>
      <c r="I11" s="715"/>
      <c r="J11" s="709"/>
      <c r="K11" s="709"/>
    </row>
    <row r="12" spans="1:11" s="702" customFormat="1" ht="30.75" customHeight="1">
      <c r="A12" s="699"/>
      <c r="B12" s="710">
        <v>9</v>
      </c>
      <c r="C12" s="711" t="s">
        <v>25</v>
      </c>
      <c r="D12" s="711" t="s">
        <v>15</v>
      </c>
      <c r="E12" s="712">
        <v>1.7324</v>
      </c>
      <c r="F12" s="712">
        <v>1</v>
      </c>
      <c r="G12" s="717">
        <v>9936</v>
      </c>
      <c r="H12" s="714">
        <v>17213.1264</v>
      </c>
      <c r="I12" s="715"/>
      <c r="J12" s="709"/>
      <c r="K12" s="709"/>
    </row>
    <row r="13" spans="1:11" s="702" customFormat="1" ht="24.75" customHeight="1">
      <c r="A13" s="699"/>
      <c r="B13" s="710">
        <v>10</v>
      </c>
      <c r="C13" s="711" t="s">
        <v>26</v>
      </c>
      <c r="D13" s="711" t="s">
        <v>9</v>
      </c>
      <c r="E13" s="712">
        <v>1</v>
      </c>
      <c r="F13" s="712">
        <v>2</v>
      </c>
      <c r="G13" s="717">
        <v>3036.14</v>
      </c>
      <c r="H13" s="714">
        <v>6072.28</v>
      </c>
      <c r="I13" s="715"/>
      <c r="J13" s="709"/>
      <c r="K13" s="709"/>
    </row>
    <row r="14" spans="1:11" s="702" customFormat="1" ht="60.75" customHeight="1">
      <c r="A14" s="699"/>
      <c r="B14" s="710">
        <v>11</v>
      </c>
      <c r="C14" s="711" t="s">
        <v>156</v>
      </c>
      <c r="D14" s="711" t="s">
        <v>28</v>
      </c>
      <c r="E14" s="712">
        <v>2</v>
      </c>
      <c r="F14" s="712">
        <v>12</v>
      </c>
      <c r="G14" s="716">
        <v>532.66</v>
      </c>
      <c r="H14" s="714">
        <v>12783.84</v>
      </c>
      <c r="I14" s="715"/>
      <c r="J14" s="709"/>
      <c r="K14" s="709"/>
    </row>
    <row r="15" spans="1:11" s="702" customFormat="1" ht="46.5" customHeight="1">
      <c r="A15" s="699"/>
      <c r="B15" s="710">
        <v>12</v>
      </c>
      <c r="C15" s="711" t="s">
        <v>136</v>
      </c>
      <c r="D15" s="711" t="s">
        <v>30</v>
      </c>
      <c r="E15" s="712">
        <v>1.7324</v>
      </c>
      <c r="F15" s="712">
        <v>1</v>
      </c>
      <c r="G15" s="713">
        <v>14039</v>
      </c>
      <c r="H15" s="714">
        <v>24321.1636</v>
      </c>
      <c r="I15" s="715"/>
      <c r="J15" s="709"/>
      <c r="K15" s="709"/>
    </row>
    <row r="16" spans="1:11" s="702" customFormat="1" ht="24" customHeight="1">
      <c r="A16" s="699"/>
      <c r="B16" s="710">
        <v>13</v>
      </c>
      <c r="C16" s="711" t="s">
        <v>32</v>
      </c>
      <c r="D16" s="711" t="s">
        <v>33</v>
      </c>
      <c r="E16" s="712">
        <v>250</v>
      </c>
      <c r="F16" s="712" t="s">
        <v>34</v>
      </c>
      <c r="G16" s="713">
        <v>22.39</v>
      </c>
      <c r="H16" s="714">
        <v>5597.5</v>
      </c>
      <c r="I16" s="715"/>
      <c r="J16" s="709"/>
      <c r="K16" s="709"/>
    </row>
    <row r="17" spans="1:11" s="702" customFormat="1" ht="27.75" customHeight="1">
      <c r="A17" s="699"/>
      <c r="B17" s="710">
        <v>14</v>
      </c>
      <c r="C17" s="711" t="s">
        <v>35</v>
      </c>
      <c r="D17" s="711" t="s">
        <v>36</v>
      </c>
      <c r="E17" s="712">
        <v>1</v>
      </c>
      <c r="F17" s="712" t="s">
        <v>34</v>
      </c>
      <c r="G17" s="713">
        <v>408.6</v>
      </c>
      <c r="H17" s="714">
        <v>408.6</v>
      </c>
      <c r="I17" s="715"/>
      <c r="J17" s="709"/>
      <c r="K17" s="709"/>
    </row>
    <row r="18" spans="1:11" s="702" customFormat="1" ht="24.75" customHeight="1">
      <c r="A18" s="699"/>
      <c r="B18" s="710">
        <v>15</v>
      </c>
      <c r="C18" s="711" t="s">
        <v>37</v>
      </c>
      <c r="D18" s="711" t="s">
        <v>38</v>
      </c>
      <c r="E18" s="712">
        <v>100</v>
      </c>
      <c r="F18" s="712" t="s">
        <v>34</v>
      </c>
      <c r="G18" s="713">
        <v>20.13</v>
      </c>
      <c r="H18" s="714">
        <v>2013</v>
      </c>
      <c r="I18" s="715"/>
      <c r="J18" s="709"/>
      <c r="K18" s="709"/>
    </row>
    <row r="19" spans="1:11" s="702" customFormat="1" ht="36" customHeight="1">
      <c r="A19" s="699"/>
      <c r="B19" s="710">
        <v>16</v>
      </c>
      <c r="C19" s="711" t="s">
        <v>39</v>
      </c>
      <c r="D19" s="711" t="s">
        <v>33</v>
      </c>
      <c r="E19" s="712">
        <v>150</v>
      </c>
      <c r="F19" s="712" t="s">
        <v>34</v>
      </c>
      <c r="G19" s="713">
        <v>41.8</v>
      </c>
      <c r="H19" s="714">
        <v>6270</v>
      </c>
      <c r="I19" s="715"/>
      <c r="J19" s="709"/>
      <c r="K19" s="709"/>
    </row>
    <row r="20" spans="1:11" s="702" customFormat="1" ht="33.75" customHeight="1">
      <c r="A20" s="699"/>
      <c r="B20" s="710">
        <v>17</v>
      </c>
      <c r="C20" s="711" t="s">
        <v>40</v>
      </c>
      <c r="D20" s="711" t="s">
        <v>38</v>
      </c>
      <c r="E20" s="712">
        <v>80</v>
      </c>
      <c r="F20" s="712" t="s">
        <v>34</v>
      </c>
      <c r="G20" s="713">
        <v>170.7</v>
      </c>
      <c r="H20" s="714">
        <v>13656</v>
      </c>
      <c r="I20" s="715"/>
      <c r="J20" s="709"/>
      <c r="K20" s="709"/>
    </row>
    <row r="21" spans="1:11" s="702" customFormat="1" ht="33.75" customHeight="1">
      <c r="A21" s="699"/>
      <c r="B21" s="710">
        <v>18</v>
      </c>
      <c r="C21" s="711" t="s">
        <v>42</v>
      </c>
      <c r="D21" s="711" t="s">
        <v>38</v>
      </c>
      <c r="E21" s="712">
        <v>50</v>
      </c>
      <c r="F21" s="712" t="s">
        <v>34</v>
      </c>
      <c r="G21" s="713">
        <v>36.39</v>
      </c>
      <c r="H21" s="714">
        <v>1819.5</v>
      </c>
      <c r="I21" s="715"/>
      <c r="J21" s="709"/>
      <c r="K21" s="709"/>
    </row>
    <row r="22" spans="1:11" s="702" customFormat="1" ht="36" customHeight="1">
      <c r="A22" s="699"/>
      <c r="B22" s="710">
        <v>19</v>
      </c>
      <c r="C22" s="711" t="s">
        <v>43</v>
      </c>
      <c r="D22" s="711" t="s">
        <v>38</v>
      </c>
      <c r="E22" s="712">
        <v>100</v>
      </c>
      <c r="F22" s="712" t="s">
        <v>34</v>
      </c>
      <c r="G22" s="713">
        <v>137</v>
      </c>
      <c r="H22" s="714">
        <v>13700</v>
      </c>
      <c r="I22" s="715"/>
      <c r="J22" s="709"/>
      <c r="K22" s="709"/>
    </row>
    <row r="23" spans="2:11" ht="21.75" customHeight="1">
      <c r="B23" s="710">
        <v>20</v>
      </c>
      <c r="C23" s="711" t="s">
        <v>50</v>
      </c>
      <c r="D23" s="711" t="s">
        <v>15</v>
      </c>
      <c r="E23" s="712">
        <v>1.7324</v>
      </c>
      <c r="F23" s="712">
        <v>12</v>
      </c>
      <c r="G23" s="713">
        <v>3290</v>
      </c>
      <c r="H23" s="714">
        <v>68395.152</v>
      </c>
      <c r="I23" s="715"/>
      <c r="J23" s="718"/>
      <c r="K23" s="718"/>
    </row>
    <row r="24" spans="2:11" ht="21.75" customHeight="1">
      <c r="B24" s="710">
        <v>21</v>
      </c>
      <c r="C24" s="711" t="s">
        <v>46</v>
      </c>
      <c r="D24" s="711"/>
      <c r="E24" s="712"/>
      <c r="F24" s="712" t="s">
        <v>47</v>
      </c>
      <c r="G24" s="713"/>
      <c r="H24" s="714">
        <v>26609.664</v>
      </c>
      <c r="I24" s="715"/>
      <c r="J24" s="718"/>
      <c r="K24" s="718"/>
    </row>
    <row r="25" spans="2:11" ht="21.75" customHeight="1">
      <c r="B25" s="710">
        <v>22</v>
      </c>
      <c r="C25" s="711" t="s">
        <v>48</v>
      </c>
      <c r="D25" s="711" t="s">
        <v>38</v>
      </c>
      <c r="E25" s="712"/>
      <c r="F25" s="712"/>
      <c r="G25" s="713"/>
      <c r="H25" s="714">
        <v>4365.648</v>
      </c>
      <c r="I25" s="715"/>
      <c r="J25" s="718"/>
      <c r="K25" s="718"/>
    </row>
    <row r="26" spans="2:11" ht="18.75" customHeight="1">
      <c r="B26" s="710">
        <v>23</v>
      </c>
      <c r="C26" s="711" t="s">
        <v>137</v>
      </c>
      <c r="D26" s="711"/>
      <c r="E26" s="712"/>
      <c r="F26" s="712"/>
      <c r="G26" s="713"/>
      <c r="H26" s="714">
        <v>60000</v>
      </c>
      <c r="I26" s="715"/>
      <c r="J26" s="718"/>
      <c r="K26" s="718"/>
    </row>
    <row r="27" spans="1:11" s="702" customFormat="1" ht="21" customHeight="1">
      <c r="A27" s="699"/>
      <c r="B27" s="710">
        <v>24</v>
      </c>
      <c r="C27" s="711" t="s">
        <v>157</v>
      </c>
      <c r="D27" s="711" t="s">
        <v>66</v>
      </c>
      <c r="E27" s="719">
        <v>10</v>
      </c>
      <c r="F27" s="719">
        <v>1</v>
      </c>
      <c r="G27" s="719">
        <v>1554.56</v>
      </c>
      <c r="H27" s="714">
        <v>15545.6</v>
      </c>
      <c r="I27" s="715"/>
      <c r="J27" s="709"/>
      <c r="K27" s="709"/>
    </row>
    <row r="28" spans="1:11" s="702" customFormat="1" ht="21" customHeight="1">
      <c r="A28" s="699"/>
      <c r="B28" s="710">
        <v>25</v>
      </c>
      <c r="C28" s="711" t="s">
        <v>158</v>
      </c>
      <c r="D28" s="711" t="s">
        <v>159</v>
      </c>
      <c r="E28" s="719">
        <v>2</v>
      </c>
      <c r="F28" s="719">
        <v>1</v>
      </c>
      <c r="G28" s="719">
        <v>6278</v>
      </c>
      <c r="H28" s="714">
        <v>12556</v>
      </c>
      <c r="I28" s="715"/>
      <c r="J28" s="709"/>
      <c r="K28" s="709"/>
    </row>
    <row r="29" spans="1:11" s="702" customFormat="1" ht="22.5" customHeight="1">
      <c r="A29" s="699"/>
      <c r="B29" s="710">
        <v>26</v>
      </c>
      <c r="C29" s="711" t="s">
        <v>160</v>
      </c>
      <c r="D29" s="711" t="s">
        <v>75</v>
      </c>
      <c r="E29" s="719">
        <v>4</v>
      </c>
      <c r="F29" s="719">
        <v>1</v>
      </c>
      <c r="G29" s="719">
        <v>531</v>
      </c>
      <c r="H29" s="714">
        <v>2124</v>
      </c>
      <c r="I29" s="715"/>
      <c r="J29" s="709"/>
      <c r="K29" s="709"/>
    </row>
    <row r="30" spans="1:11" s="702" customFormat="1" ht="18" customHeight="1">
      <c r="A30" s="699"/>
      <c r="B30" s="710">
        <v>27</v>
      </c>
      <c r="C30" s="711" t="s">
        <v>127</v>
      </c>
      <c r="D30" s="711" t="s">
        <v>66</v>
      </c>
      <c r="E30" s="719">
        <v>8</v>
      </c>
      <c r="F30" s="719">
        <v>1</v>
      </c>
      <c r="G30" s="719">
        <v>752.6</v>
      </c>
      <c r="H30" s="714">
        <v>6020.8</v>
      </c>
      <c r="I30" s="715"/>
      <c r="J30" s="709"/>
      <c r="K30" s="709"/>
    </row>
    <row r="31" spans="1:11" s="702" customFormat="1" ht="18" customHeight="1">
      <c r="A31" s="699"/>
      <c r="B31" s="710">
        <v>28</v>
      </c>
      <c r="C31" s="711" t="s">
        <v>161</v>
      </c>
      <c r="D31" s="711" t="s">
        <v>66</v>
      </c>
      <c r="E31" s="719">
        <v>8</v>
      </c>
      <c r="F31" s="719">
        <v>1</v>
      </c>
      <c r="G31" s="719">
        <v>982.88</v>
      </c>
      <c r="H31" s="714">
        <v>7863.04</v>
      </c>
      <c r="I31" s="715"/>
      <c r="J31" s="709"/>
      <c r="K31" s="709"/>
    </row>
    <row r="32" spans="1:11" s="702" customFormat="1" ht="24" customHeight="1">
      <c r="A32" s="699"/>
      <c r="B32" s="710">
        <v>29</v>
      </c>
      <c r="C32" s="711" t="s">
        <v>147</v>
      </c>
      <c r="D32" s="711" t="s">
        <v>38</v>
      </c>
      <c r="E32" s="719">
        <v>12</v>
      </c>
      <c r="F32" s="719">
        <v>1</v>
      </c>
      <c r="G32" s="719">
        <v>484</v>
      </c>
      <c r="H32" s="714">
        <v>5808</v>
      </c>
      <c r="I32" s="715"/>
      <c r="J32" s="709"/>
      <c r="K32" s="709"/>
    </row>
    <row r="33" spans="1:11" s="702" customFormat="1" ht="24" customHeight="1">
      <c r="A33" s="699"/>
      <c r="B33" s="710">
        <v>30</v>
      </c>
      <c r="C33" s="711" t="s">
        <v>148</v>
      </c>
      <c r="D33" s="711" t="s">
        <v>38</v>
      </c>
      <c r="E33" s="719">
        <v>12</v>
      </c>
      <c r="F33" s="719">
        <v>1</v>
      </c>
      <c r="G33" s="719">
        <v>148</v>
      </c>
      <c r="H33" s="714">
        <v>1776</v>
      </c>
      <c r="I33" s="715"/>
      <c r="J33" s="709"/>
      <c r="K33" s="709"/>
    </row>
    <row r="34" spans="2:11" ht="25.5" customHeight="1">
      <c r="B34" s="710">
        <v>31</v>
      </c>
      <c r="C34" s="711" t="s">
        <v>149</v>
      </c>
      <c r="D34" s="711" t="s">
        <v>38</v>
      </c>
      <c r="E34" s="712">
        <v>15</v>
      </c>
      <c r="F34" s="712">
        <v>1</v>
      </c>
      <c r="G34" s="713">
        <v>127</v>
      </c>
      <c r="H34" s="714">
        <v>1905</v>
      </c>
      <c r="I34" s="715"/>
      <c r="J34" s="718"/>
      <c r="K34" s="718"/>
    </row>
    <row r="35" spans="2:11" ht="21.75" customHeight="1">
      <c r="B35" s="710">
        <v>32</v>
      </c>
      <c r="C35" s="711" t="s">
        <v>60</v>
      </c>
      <c r="D35" s="711" t="s">
        <v>38</v>
      </c>
      <c r="E35" s="712">
        <v>10</v>
      </c>
      <c r="F35" s="712">
        <v>2</v>
      </c>
      <c r="G35" s="713">
        <v>39</v>
      </c>
      <c r="H35" s="714">
        <v>780</v>
      </c>
      <c r="I35" s="715"/>
      <c r="J35" s="718"/>
      <c r="K35" s="718"/>
    </row>
    <row r="36" spans="2:11" ht="12">
      <c r="B36" s="720" t="s">
        <v>53</v>
      </c>
      <c r="C36" s="720"/>
      <c r="D36" s="720"/>
      <c r="E36" s="720"/>
      <c r="F36" s="720"/>
      <c r="G36" s="721"/>
      <c r="H36" s="722">
        <v>353178.1178799999</v>
      </c>
      <c r="I36" s="723"/>
      <c r="J36" s="718"/>
      <c r="K36" s="718"/>
    </row>
    <row r="38" ht="12">
      <c r="H38" s="724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B1">
      <selection activeCell="B1" sqref="B1"/>
    </sheetView>
  </sheetViews>
  <sheetFormatPr defaultColWidth="9.140625" defaultRowHeight="12.75"/>
  <cols>
    <col min="1" max="1" width="0" style="54" hidden="1" customWidth="1"/>
    <col min="2" max="2" width="5.28125" style="54" customWidth="1"/>
    <col min="3" max="3" width="50.00390625" style="54" customWidth="1"/>
    <col min="4" max="4" width="15.421875" style="54" customWidth="1"/>
    <col min="5" max="5" width="9.8515625" style="54" customWidth="1"/>
    <col min="6" max="6" width="8.140625" style="54" customWidth="1"/>
    <col min="7" max="7" width="11.421875" style="54" customWidth="1"/>
    <col min="8" max="9" width="0" style="54" hidden="1" customWidth="1"/>
    <col min="10" max="10" width="12.28125" style="54" customWidth="1"/>
    <col min="11" max="11" width="6.140625" style="55" customWidth="1"/>
    <col min="12" max="12" width="2.421875" style="56" customWidth="1"/>
    <col min="13" max="13" width="7.140625" style="56" customWidth="1"/>
    <col min="14" max="16384" width="9.140625" style="56" customWidth="1"/>
  </cols>
  <sheetData>
    <row r="1" spans="1:11" s="57" customFormat="1" ht="33" customHeight="1">
      <c r="A1" s="54"/>
      <c r="B1" s="3395" t="s">
        <v>55</v>
      </c>
      <c r="C1" s="3395"/>
      <c r="D1" s="3395"/>
      <c r="E1" s="3395"/>
      <c r="F1" s="3395"/>
      <c r="G1" s="3395"/>
      <c r="H1" s="3395"/>
      <c r="I1" s="3395"/>
      <c r="J1" s="3395"/>
      <c r="K1" s="55"/>
    </row>
    <row r="2" spans="1:14" s="57" customFormat="1" ht="52.5" customHeight="1">
      <c r="A2" s="58"/>
      <c r="B2" s="59" t="s">
        <v>1</v>
      </c>
      <c r="C2" s="60" t="s">
        <v>2</v>
      </c>
      <c r="D2" s="60" t="s">
        <v>3</v>
      </c>
      <c r="E2" s="61" t="s">
        <v>4</v>
      </c>
      <c r="F2" s="61" t="s">
        <v>5</v>
      </c>
      <c r="G2" s="62" t="s">
        <v>6</v>
      </c>
      <c r="H2" s="63"/>
      <c r="I2" s="64"/>
      <c r="J2" s="62" t="s">
        <v>7</v>
      </c>
      <c r="K2" s="65"/>
      <c r="L2" s="66"/>
      <c r="M2" s="66"/>
      <c r="N2" s="66"/>
    </row>
    <row r="3" spans="1:14" s="57" customFormat="1" ht="21" customHeight="1">
      <c r="A3" s="54"/>
      <c r="B3" s="67">
        <v>1</v>
      </c>
      <c r="C3" s="68" t="s">
        <v>8</v>
      </c>
      <c r="D3" s="68" t="s">
        <v>9</v>
      </c>
      <c r="E3" s="69">
        <v>1</v>
      </c>
      <c r="F3" s="69">
        <v>1</v>
      </c>
      <c r="G3" s="70">
        <v>5460</v>
      </c>
      <c r="H3" s="71"/>
      <c r="I3" s="72"/>
      <c r="J3" s="73">
        <v>5460</v>
      </c>
      <c r="K3" s="74"/>
      <c r="L3" s="66"/>
      <c r="M3" s="66"/>
      <c r="N3" s="66"/>
    </row>
    <row r="4" spans="1:14" s="57" customFormat="1" ht="25.5" customHeight="1">
      <c r="A4" s="54"/>
      <c r="B4" s="67">
        <v>2</v>
      </c>
      <c r="C4" s="68" t="s">
        <v>10</v>
      </c>
      <c r="D4" s="68" t="s">
        <v>11</v>
      </c>
      <c r="E4" s="69">
        <v>0.2</v>
      </c>
      <c r="F4" s="69">
        <v>2</v>
      </c>
      <c r="G4" s="75">
        <v>6500</v>
      </c>
      <c r="H4" s="76"/>
      <c r="I4" s="77"/>
      <c r="J4" s="73">
        <v>2600</v>
      </c>
      <c r="K4" s="74"/>
      <c r="L4" s="66"/>
      <c r="M4" s="66"/>
      <c r="N4" s="66"/>
    </row>
    <row r="5" spans="1:14" s="57" customFormat="1" ht="23.25" customHeight="1">
      <c r="A5" s="54"/>
      <c r="B5" s="67">
        <v>3</v>
      </c>
      <c r="C5" s="68" t="s">
        <v>12</v>
      </c>
      <c r="D5" s="68" t="s">
        <v>13</v>
      </c>
      <c r="E5" s="69">
        <v>40</v>
      </c>
      <c r="F5" s="69">
        <v>2</v>
      </c>
      <c r="G5" s="75">
        <v>146.72</v>
      </c>
      <c r="H5" s="76"/>
      <c r="I5" s="77"/>
      <c r="J5" s="73">
        <v>11737.6</v>
      </c>
      <c r="K5" s="74"/>
      <c r="L5" s="66"/>
      <c r="M5" s="66"/>
      <c r="N5" s="66"/>
    </row>
    <row r="6" spans="1:14" s="57" customFormat="1" ht="27.75" customHeight="1">
      <c r="A6" s="54"/>
      <c r="B6" s="67">
        <v>4</v>
      </c>
      <c r="C6" s="68" t="s">
        <v>14</v>
      </c>
      <c r="D6" s="78" t="s">
        <v>15</v>
      </c>
      <c r="E6" s="69">
        <v>2.689</v>
      </c>
      <c r="F6" s="69">
        <v>2</v>
      </c>
      <c r="G6" s="75">
        <v>1500</v>
      </c>
      <c r="H6" s="76"/>
      <c r="I6" s="77"/>
      <c r="J6" s="73">
        <v>8067</v>
      </c>
      <c r="K6" s="74"/>
      <c r="L6" s="66"/>
      <c r="M6" s="66"/>
      <c r="N6" s="66"/>
    </row>
    <row r="7" spans="1:14" s="57" customFormat="1" ht="33.75" customHeight="1">
      <c r="A7" s="54"/>
      <c r="B7" s="67">
        <v>5</v>
      </c>
      <c r="C7" s="68" t="s">
        <v>16</v>
      </c>
      <c r="D7" s="78" t="s">
        <v>15</v>
      </c>
      <c r="E7" s="69">
        <v>2.689</v>
      </c>
      <c r="F7" s="69">
        <v>2</v>
      </c>
      <c r="G7" s="75">
        <v>1440</v>
      </c>
      <c r="H7" s="76"/>
      <c r="I7" s="77"/>
      <c r="J7" s="73">
        <v>7744.32</v>
      </c>
      <c r="K7" s="74"/>
      <c r="L7" s="66"/>
      <c r="M7" s="66"/>
      <c r="N7" s="66"/>
    </row>
    <row r="8" spans="1:14" s="57" customFormat="1" ht="25.5" customHeight="1">
      <c r="A8" s="54"/>
      <c r="B8" s="67">
        <v>6</v>
      </c>
      <c r="C8" s="68" t="s">
        <v>17</v>
      </c>
      <c r="D8" s="78" t="s">
        <v>15</v>
      </c>
      <c r="E8" s="69">
        <v>2.689</v>
      </c>
      <c r="F8" s="69">
        <v>2</v>
      </c>
      <c r="G8" s="75">
        <v>1320</v>
      </c>
      <c r="H8" s="76"/>
      <c r="I8" s="77"/>
      <c r="J8" s="73">
        <v>7098.96</v>
      </c>
      <c r="K8" s="74"/>
      <c r="L8" s="66"/>
      <c r="M8" s="66"/>
      <c r="N8" s="66"/>
    </row>
    <row r="9" spans="1:14" s="57" customFormat="1" ht="24.75" customHeight="1">
      <c r="A9" s="54"/>
      <c r="B9" s="67">
        <v>7</v>
      </c>
      <c r="C9" s="68" t="s">
        <v>18</v>
      </c>
      <c r="D9" s="78" t="s">
        <v>19</v>
      </c>
      <c r="E9" s="69">
        <v>0.5</v>
      </c>
      <c r="F9" s="69">
        <v>2</v>
      </c>
      <c r="G9" s="75">
        <v>559.29</v>
      </c>
      <c r="H9" s="76"/>
      <c r="I9" s="77"/>
      <c r="J9" s="73">
        <v>559.29</v>
      </c>
      <c r="K9" s="74"/>
      <c r="L9" s="66"/>
      <c r="M9" s="66"/>
      <c r="N9" s="66"/>
    </row>
    <row r="10" spans="1:14" s="57" customFormat="1" ht="42" customHeight="1">
      <c r="A10" s="54"/>
      <c r="B10" s="67">
        <v>8</v>
      </c>
      <c r="C10" s="68" t="s">
        <v>20</v>
      </c>
      <c r="D10" s="78" t="s">
        <v>15</v>
      </c>
      <c r="E10" s="69">
        <v>2.689</v>
      </c>
      <c r="F10" s="69">
        <v>2</v>
      </c>
      <c r="G10" s="75">
        <v>3003.38</v>
      </c>
      <c r="H10" s="76"/>
      <c r="I10" s="77"/>
      <c r="J10" s="73">
        <v>16152.177640000002</v>
      </c>
      <c r="K10" s="74"/>
      <c r="L10" s="66"/>
      <c r="M10" s="66"/>
      <c r="N10" s="66"/>
    </row>
    <row r="11" spans="1:14" s="57" customFormat="1" ht="57.75" customHeight="1">
      <c r="A11" s="54"/>
      <c r="B11" s="67">
        <v>9</v>
      </c>
      <c r="C11" s="68" t="s">
        <v>21</v>
      </c>
      <c r="D11" s="78" t="s">
        <v>15</v>
      </c>
      <c r="E11" s="69">
        <v>2.689</v>
      </c>
      <c r="F11" s="69">
        <v>2</v>
      </c>
      <c r="G11" s="79">
        <v>1710</v>
      </c>
      <c r="H11" s="80"/>
      <c r="I11" s="81"/>
      <c r="J11" s="73">
        <v>9196.38</v>
      </c>
      <c r="K11" s="74"/>
      <c r="L11" s="66"/>
      <c r="M11" s="66"/>
      <c r="N11" s="66"/>
    </row>
    <row r="12" spans="1:14" s="57" customFormat="1" ht="31.5" customHeight="1">
      <c r="A12" s="54"/>
      <c r="B12" s="67">
        <v>10</v>
      </c>
      <c r="C12" s="68" t="s">
        <v>22</v>
      </c>
      <c r="D12" s="78" t="s">
        <v>23</v>
      </c>
      <c r="E12" s="69">
        <v>1</v>
      </c>
      <c r="F12" s="69">
        <v>1</v>
      </c>
      <c r="G12" s="75">
        <v>5060.23</v>
      </c>
      <c r="H12" s="76"/>
      <c r="I12" s="77"/>
      <c r="J12" s="73">
        <v>5060.23</v>
      </c>
      <c r="K12" s="74"/>
      <c r="L12" s="66"/>
      <c r="M12" s="66"/>
      <c r="N12" s="66"/>
    </row>
    <row r="13" spans="1:14" s="57" customFormat="1" ht="27" customHeight="1">
      <c r="A13" s="54"/>
      <c r="B13" s="67">
        <v>11</v>
      </c>
      <c r="C13" s="68" t="s">
        <v>24</v>
      </c>
      <c r="D13" s="78" t="s">
        <v>15</v>
      </c>
      <c r="E13" s="69">
        <v>2.689</v>
      </c>
      <c r="F13" s="69">
        <v>1</v>
      </c>
      <c r="G13" s="75">
        <v>19.7</v>
      </c>
      <c r="H13" s="76"/>
      <c r="I13" s="77"/>
      <c r="J13" s="73">
        <v>52.9733</v>
      </c>
      <c r="K13" s="74"/>
      <c r="L13" s="66"/>
      <c r="M13" s="66"/>
      <c r="N13" s="66"/>
    </row>
    <row r="14" spans="1:14" s="57" customFormat="1" ht="28.5" customHeight="1">
      <c r="A14" s="54"/>
      <c r="B14" s="67">
        <v>12</v>
      </c>
      <c r="C14" s="68" t="s">
        <v>25</v>
      </c>
      <c r="D14" s="78" t="s">
        <v>15</v>
      </c>
      <c r="E14" s="69">
        <v>2.689</v>
      </c>
      <c r="F14" s="69">
        <v>1</v>
      </c>
      <c r="G14" s="82">
        <v>9936</v>
      </c>
      <c r="H14" s="83"/>
      <c r="I14" s="84"/>
      <c r="J14" s="73">
        <v>26717.904000000002</v>
      </c>
      <c r="K14" s="74"/>
      <c r="L14" s="66"/>
      <c r="M14" s="66"/>
      <c r="N14" s="66"/>
    </row>
    <row r="15" spans="1:14" s="57" customFormat="1" ht="19.5" customHeight="1">
      <c r="A15" s="54"/>
      <c r="B15" s="67">
        <v>13</v>
      </c>
      <c r="C15" s="68" t="s">
        <v>26</v>
      </c>
      <c r="D15" s="68" t="s">
        <v>9</v>
      </c>
      <c r="E15" s="69">
        <v>1</v>
      </c>
      <c r="F15" s="69">
        <v>1</v>
      </c>
      <c r="G15" s="82">
        <v>3036.14</v>
      </c>
      <c r="H15" s="83"/>
      <c r="I15" s="84"/>
      <c r="J15" s="73">
        <v>3036.14</v>
      </c>
      <c r="K15" s="74"/>
      <c r="L15" s="66"/>
      <c r="M15" s="66"/>
      <c r="N15" s="66"/>
    </row>
    <row r="16" spans="1:14" s="57" customFormat="1" ht="89.25" customHeight="1">
      <c r="A16" s="54"/>
      <c r="B16" s="67">
        <v>14</v>
      </c>
      <c r="C16" s="68" t="s">
        <v>27</v>
      </c>
      <c r="D16" s="68" t="s">
        <v>28</v>
      </c>
      <c r="E16" s="69">
        <v>4</v>
      </c>
      <c r="F16" s="69">
        <v>12</v>
      </c>
      <c r="G16" s="79">
        <v>266.33</v>
      </c>
      <c r="H16" s="80"/>
      <c r="I16" s="81"/>
      <c r="J16" s="73">
        <v>12783.84</v>
      </c>
      <c r="K16" s="74"/>
      <c r="L16" s="66"/>
      <c r="M16" s="66"/>
      <c r="N16" s="66"/>
    </row>
    <row r="17" spans="1:14" s="57" customFormat="1" ht="36" customHeight="1">
      <c r="A17" s="54"/>
      <c r="B17" s="67">
        <v>15</v>
      </c>
      <c r="C17" s="68" t="s">
        <v>29</v>
      </c>
      <c r="D17" s="78" t="s">
        <v>30</v>
      </c>
      <c r="E17" s="69">
        <v>2.689</v>
      </c>
      <c r="F17" s="69">
        <v>1</v>
      </c>
      <c r="G17" s="75">
        <v>14039</v>
      </c>
      <c r="H17" s="76"/>
      <c r="I17" s="77"/>
      <c r="J17" s="73">
        <v>37750.871</v>
      </c>
      <c r="K17" s="74"/>
      <c r="L17" s="66"/>
      <c r="M17" s="66"/>
      <c r="N17" s="66"/>
    </row>
    <row r="18" spans="1:14" s="57" customFormat="1" ht="21" customHeight="1">
      <c r="A18" s="54"/>
      <c r="B18" s="67">
        <v>16</v>
      </c>
      <c r="C18" s="68" t="s">
        <v>32</v>
      </c>
      <c r="D18" s="68" t="s">
        <v>33</v>
      </c>
      <c r="E18" s="69">
        <v>450</v>
      </c>
      <c r="F18" s="85" t="s">
        <v>34</v>
      </c>
      <c r="G18" s="75">
        <v>22.39</v>
      </c>
      <c r="H18" s="76"/>
      <c r="I18" s="77"/>
      <c r="J18" s="73">
        <v>10075.5</v>
      </c>
      <c r="K18" s="74"/>
      <c r="L18" s="66"/>
      <c r="M18" s="66"/>
      <c r="N18" s="66"/>
    </row>
    <row r="19" spans="1:14" s="57" customFormat="1" ht="21.75" customHeight="1">
      <c r="A19" s="54"/>
      <c r="B19" s="67">
        <v>17</v>
      </c>
      <c r="C19" s="68" t="s">
        <v>35</v>
      </c>
      <c r="D19" s="68" t="s">
        <v>36</v>
      </c>
      <c r="E19" s="69">
        <v>1</v>
      </c>
      <c r="F19" s="85" t="s">
        <v>34</v>
      </c>
      <c r="G19" s="75">
        <v>408.6</v>
      </c>
      <c r="H19" s="76"/>
      <c r="I19" s="77"/>
      <c r="J19" s="73">
        <v>408.6</v>
      </c>
      <c r="K19" s="74"/>
      <c r="L19" s="66"/>
      <c r="M19" s="66"/>
      <c r="N19" s="66"/>
    </row>
    <row r="20" spans="1:14" s="57" customFormat="1" ht="22.5" customHeight="1">
      <c r="A20" s="54"/>
      <c r="B20" s="67">
        <v>18</v>
      </c>
      <c r="C20" s="68" t="s">
        <v>37</v>
      </c>
      <c r="D20" s="68" t="s">
        <v>38</v>
      </c>
      <c r="E20" s="69">
        <v>80</v>
      </c>
      <c r="F20" s="85" t="s">
        <v>34</v>
      </c>
      <c r="G20" s="75">
        <v>20.13</v>
      </c>
      <c r="H20" s="76"/>
      <c r="I20" s="77"/>
      <c r="J20" s="73">
        <v>1610.4</v>
      </c>
      <c r="K20" s="74"/>
      <c r="L20" s="66"/>
      <c r="M20" s="66"/>
      <c r="N20" s="66"/>
    </row>
    <row r="21" spans="1:14" s="57" customFormat="1" ht="23.25" customHeight="1">
      <c r="A21" s="54"/>
      <c r="B21" s="67">
        <v>19</v>
      </c>
      <c r="C21" s="68" t="s">
        <v>39</v>
      </c>
      <c r="D21" s="68" t="s">
        <v>33</v>
      </c>
      <c r="E21" s="69">
        <v>200</v>
      </c>
      <c r="F21" s="85" t="s">
        <v>34</v>
      </c>
      <c r="G21" s="75">
        <v>41.8</v>
      </c>
      <c r="H21" s="76"/>
      <c r="I21" s="77"/>
      <c r="J21" s="73">
        <v>8360</v>
      </c>
      <c r="K21" s="74"/>
      <c r="L21" s="66"/>
      <c r="M21" s="66"/>
      <c r="N21" s="66"/>
    </row>
    <row r="22" spans="1:14" s="57" customFormat="1" ht="23.25" customHeight="1">
      <c r="A22" s="54"/>
      <c r="B22" s="67">
        <v>20</v>
      </c>
      <c r="C22" s="68" t="s">
        <v>40</v>
      </c>
      <c r="D22" s="68" t="s">
        <v>38</v>
      </c>
      <c r="E22" s="69">
        <v>100</v>
      </c>
      <c r="F22" s="85" t="s">
        <v>34</v>
      </c>
      <c r="G22" s="75">
        <v>170.7</v>
      </c>
      <c r="H22" s="76"/>
      <c r="I22" s="77"/>
      <c r="J22" s="73">
        <v>17070</v>
      </c>
      <c r="K22" s="74"/>
      <c r="L22" s="66"/>
      <c r="M22" s="66"/>
      <c r="N22" s="66"/>
    </row>
    <row r="23" spans="1:14" s="57" customFormat="1" ht="25.5" customHeight="1">
      <c r="A23" s="54"/>
      <c r="B23" s="67">
        <v>21</v>
      </c>
      <c r="C23" s="68" t="s">
        <v>41</v>
      </c>
      <c r="D23" s="68" t="s">
        <v>38</v>
      </c>
      <c r="E23" s="69">
        <v>50</v>
      </c>
      <c r="F23" s="85" t="s">
        <v>34</v>
      </c>
      <c r="G23" s="75">
        <v>183.3</v>
      </c>
      <c r="H23" s="76"/>
      <c r="I23" s="77"/>
      <c r="J23" s="73">
        <v>9165</v>
      </c>
      <c r="K23" s="74"/>
      <c r="L23" s="66"/>
      <c r="M23" s="66"/>
      <c r="N23" s="66"/>
    </row>
    <row r="24" spans="1:14" s="57" customFormat="1" ht="21.75" customHeight="1">
      <c r="A24" s="54"/>
      <c r="B24" s="67">
        <v>22</v>
      </c>
      <c r="C24" s="68" t="s">
        <v>42</v>
      </c>
      <c r="D24" s="68" t="s">
        <v>38</v>
      </c>
      <c r="E24" s="69">
        <v>70</v>
      </c>
      <c r="F24" s="85" t="s">
        <v>34</v>
      </c>
      <c r="G24" s="75">
        <v>36.39</v>
      </c>
      <c r="H24" s="76"/>
      <c r="I24" s="77"/>
      <c r="J24" s="73">
        <v>2547.3</v>
      </c>
      <c r="K24" s="74"/>
      <c r="L24" s="66"/>
      <c r="M24" s="66"/>
      <c r="N24" s="66"/>
    </row>
    <row r="25" spans="1:14" s="57" customFormat="1" ht="21.75" customHeight="1">
      <c r="A25" s="54"/>
      <c r="B25" s="67">
        <v>23</v>
      </c>
      <c r="C25" s="68" t="s">
        <v>43</v>
      </c>
      <c r="D25" s="68" t="s">
        <v>38</v>
      </c>
      <c r="E25" s="69">
        <v>150</v>
      </c>
      <c r="F25" s="85" t="s">
        <v>34</v>
      </c>
      <c r="G25" s="75">
        <v>137</v>
      </c>
      <c r="H25" s="76"/>
      <c r="I25" s="77"/>
      <c r="J25" s="73">
        <v>20550</v>
      </c>
      <c r="K25" s="74"/>
      <c r="L25" s="66"/>
      <c r="M25" s="66"/>
      <c r="N25" s="66"/>
    </row>
    <row r="26" spans="1:14" s="57" customFormat="1" ht="21" customHeight="1">
      <c r="A26" s="54"/>
      <c r="B26" s="67">
        <v>24</v>
      </c>
      <c r="C26" s="68" t="s">
        <v>44</v>
      </c>
      <c r="D26" s="68" t="s">
        <v>45</v>
      </c>
      <c r="E26" s="69">
        <v>0.3</v>
      </c>
      <c r="F26" s="69">
        <v>2</v>
      </c>
      <c r="G26" s="75">
        <v>1514.7</v>
      </c>
      <c r="H26" s="76"/>
      <c r="I26" s="77"/>
      <c r="J26" s="73">
        <v>908.82</v>
      </c>
      <c r="K26" s="74"/>
      <c r="L26" s="66"/>
      <c r="M26" s="66"/>
      <c r="N26" s="66"/>
    </row>
    <row r="27" spans="1:14" s="57" customFormat="1" ht="21" customHeight="1">
      <c r="A27" s="54"/>
      <c r="B27" s="67">
        <v>25</v>
      </c>
      <c r="C27" s="68" t="s">
        <v>46</v>
      </c>
      <c r="D27" s="68"/>
      <c r="E27" s="69"/>
      <c r="F27" s="69" t="s">
        <v>47</v>
      </c>
      <c r="G27" s="75"/>
      <c r="H27" s="76"/>
      <c r="I27" s="77"/>
      <c r="J27" s="73">
        <v>41303.04</v>
      </c>
      <c r="K27" s="74"/>
      <c r="L27" s="66"/>
      <c r="M27" s="66"/>
      <c r="N27" s="66"/>
    </row>
    <row r="28" spans="1:14" s="57" customFormat="1" ht="21" customHeight="1">
      <c r="A28" s="54"/>
      <c r="B28" s="67">
        <v>26</v>
      </c>
      <c r="C28" s="68" t="s">
        <v>48</v>
      </c>
      <c r="D28" s="68" t="s">
        <v>38</v>
      </c>
      <c r="E28" s="69">
        <v>2.689</v>
      </c>
      <c r="F28" s="69">
        <v>12</v>
      </c>
      <c r="G28" s="75">
        <v>210</v>
      </c>
      <c r="H28" s="76"/>
      <c r="I28" s="77"/>
      <c r="J28" s="73">
        <v>6776.28</v>
      </c>
      <c r="K28" s="74"/>
      <c r="L28" s="66"/>
      <c r="M28" s="66"/>
      <c r="N28" s="66"/>
    </row>
    <row r="29" spans="1:14" s="57" customFormat="1" ht="23.25" customHeight="1">
      <c r="A29" s="54"/>
      <c r="B29" s="67">
        <v>27</v>
      </c>
      <c r="C29" s="68" t="s">
        <v>50</v>
      </c>
      <c r="D29" s="68" t="s">
        <v>15</v>
      </c>
      <c r="E29" s="69">
        <v>2.689</v>
      </c>
      <c r="F29" s="69">
        <v>12</v>
      </c>
      <c r="G29" s="75">
        <v>3290</v>
      </c>
      <c r="H29" s="76"/>
      <c r="I29" s="77"/>
      <c r="J29" s="73">
        <v>106161.72</v>
      </c>
      <c r="K29" s="74"/>
      <c r="L29" s="66"/>
      <c r="M29" s="66"/>
      <c r="N29" s="66"/>
    </row>
    <row r="30" spans="1:14" s="57" customFormat="1" ht="23.25" customHeight="1">
      <c r="A30" s="54"/>
      <c r="B30" s="67">
        <v>28</v>
      </c>
      <c r="C30" s="86" t="s">
        <v>51</v>
      </c>
      <c r="D30" s="86"/>
      <c r="E30" s="87"/>
      <c r="F30" s="87"/>
      <c r="G30" s="88"/>
      <c r="H30" s="88"/>
      <c r="I30" s="88"/>
      <c r="J30" s="89">
        <v>142000</v>
      </c>
      <c r="K30" s="74"/>
      <c r="L30" s="66"/>
      <c r="M30" s="66"/>
      <c r="N30" s="66"/>
    </row>
    <row r="31" spans="1:14" s="57" customFormat="1" ht="21" customHeight="1">
      <c r="A31" s="54"/>
      <c r="B31" s="67">
        <v>29</v>
      </c>
      <c r="C31" s="86" t="s">
        <v>52</v>
      </c>
      <c r="D31" s="86"/>
      <c r="E31" s="90"/>
      <c r="F31" s="90"/>
      <c r="G31" s="91"/>
      <c r="H31" s="92"/>
      <c r="I31" s="93"/>
      <c r="J31" s="89">
        <v>30000</v>
      </c>
      <c r="K31" s="74"/>
      <c r="L31" s="66"/>
      <c r="M31" s="66"/>
      <c r="N31" s="66"/>
    </row>
    <row r="32" spans="2:14" ht="12">
      <c r="B32" s="94" t="s">
        <v>53</v>
      </c>
      <c r="C32" s="94"/>
      <c r="D32" s="94"/>
      <c r="E32" s="94"/>
      <c r="F32" s="94"/>
      <c r="G32" s="95"/>
      <c r="H32" s="96"/>
      <c r="I32" s="97"/>
      <c r="J32" s="98">
        <v>550954.34594</v>
      </c>
      <c r="K32" s="74"/>
      <c r="L32" s="99"/>
      <c r="M32" s="99"/>
      <c r="N32" s="99"/>
    </row>
    <row r="34" ht="12">
      <c r="J34" s="100"/>
    </row>
    <row r="36" ht="12">
      <c r="I36" s="100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B1">
      <selection activeCell="B1" sqref="B1"/>
    </sheetView>
  </sheetViews>
  <sheetFormatPr defaultColWidth="9.140625" defaultRowHeight="12.75"/>
  <cols>
    <col min="1" max="1" width="0" style="725" hidden="1" customWidth="1"/>
    <col min="2" max="2" width="7.00390625" style="725" customWidth="1"/>
    <col min="3" max="3" width="50.00390625" style="725" customWidth="1"/>
    <col min="4" max="4" width="19.7109375" style="725" customWidth="1"/>
    <col min="5" max="5" width="11.28125" style="725" customWidth="1"/>
    <col min="6" max="6" width="9.28125" style="725" customWidth="1"/>
    <col min="7" max="7" width="11.00390625" style="725" customWidth="1"/>
    <col min="8" max="8" width="0" style="725" hidden="1" customWidth="1"/>
    <col min="9" max="9" width="11.00390625" style="725" customWidth="1"/>
    <col min="10" max="10" width="6.140625" style="726" customWidth="1"/>
    <col min="11" max="11" width="4.8515625" style="726" customWidth="1"/>
    <col min="12" max="12" width="5.421875" style="726" customWidth="1"/>
    <col min="13" max="16384" width="9.140625" style="726" customWidth="1"/>
  </cols>
  <sheetData>
    <row r="1" spans="1:10" s="728" customFormat="1" ht="33" customHeight="1">
      <c r="A1" s="725"/>
      <c r="B1" s="3413" t="s">
        <v>162</v>
      </c>
      <c r="C1" s="3413"/>
      <c r="D1" s="3413"/>
      <c r="E1" s="3413"/>
      <c r="F1" s="3413"/>
      <c r="G1" s="3413"/>
      <c r="H1" s="3413"/>
      <c r="I1" s="3413"/>
      <c r="J1" s="727"/>
    </row>
    <row r="2" spans="1:10" s="728" customFormat="1" ht="12">
      <c r="A2" s="725"/>
      <c r="B2" s="725"/>
      <c r="C2" s="725"/>
      <c r="D2" s="725"/>
      <c r="E2" s="725"/>
      <c r="F2" s="725"/>
      <c r="G2" s="725"/>
      <c r="H2" s="725"/>
      <c r="I2" s="725"/>
      <c r="J2" s="727"/>
    </row>
    <row r="3" spans="1:10" s="728" customFormat="1" ht="52.5" customHeight="1">
      <c r="A3" s="729"/>
      <c r="B3" s="730" t="s">
        <v>1</v>
      </c>
      <c r="C3" s="731" t="s">
        <v>2</v>
      </c>
      <c r="D3" s="731" t="s">
        <v>3</v>
      </c>
      <c r="E3" s="732" t="s">
        <v>4</v>
      </c>
      <c r="F3" s="732" t="s">
        <v>5</v>
      </c>
      <c r="G3" s="732" t="s">
        <v>6</v>
      </c>
      <c r="H3" s="732"/>
      <c r="I3" s="733" t="s">
        <v>7</v>
      </c>
      <c r="J3" s="734"/>
    </row>
    <row r="4" spans="1:13" s="728" customFormat="1" ht="24.75" customHeight="1">
      <c r="A4" s="725"/>
      <c r="B4" s="735">
        <v>1</v>
      </c>
      <c r="C4" s="736" t="s">
        <v>8</v>
      </c>
      <c r="D4" s="736" t="s">
        <v>9</v>
      </c>
      <c r="E4" s="737">
        <v>1</v>
      </c>
      <c r="F4" s="737">
        <v>1</v>
      </c>
      <c r="G4" s="738">
        <v>5460</v>
      </c>
      <c r="H4" s="738"/>
      <c r="I4" s="739">
        <v>5460</v>
      </c>
      <c r="J4" s="740"/>
      <c r="K4" s="741"/>
      <c r="L4" s="741"/>
      <c r="M4" s="741"/>
    </row>
    <row r="5" spans="1:13" s="728" customFormat="1" ht="25.5" customHeight="1">
      <c r="A5" s="725"/>
      <c r="B5" s="735">
        <v>2</v>
      </c>
      <c r="C5" s="736" t="s">
        <v>10</v>
      </c>
      <c r="D5" s="736" t="s">
        <v>11</v>
      </c>
      <c r="E5" s="737">
        <v>0.05</v>
      </c>
      <c r="F5" s="737">
        <v>1</v>
      </c>
      <c r="G5" s="738">
        <v>6500</v>
      </c>
      <c r="H5" s="738"/>
      <c r="I5" s="739">
        <v>325</v>
      </c>
      <c r="J5" s="740"/>
      <c r="K5" s="741"/>
      <c r="L5" s="741"/>
      <c r="M5" s="741"/>
    </row>
    <row r="6" spans="1:13" s="728" customFormat="1" ht="22.5" customHeight="1">
      <c r="A6" s="725"/>
      <c r="B6" s="735">
        <v>3</v>
      </c>
      <c r="C6" s="736" t="s">
        <v>12</v>
      </c>
      <c r="D6" s="736" t="s">
        <v>28</v>
      </c>
      <c r="E6" s="737">
        <v>3</v>
      </c>
      <c r="F6" s="737">
        <v>2</v>
      </c>
      <c r="G6" s="738">
        <v>146.72</v>
      </c>
      <c r="H6" s="738"/>
      <c r="I6" s="739">
        <v>880.32</v>
      </c>
      <c r="J6" s="740"/>
      <c r="K6" s="741"/>
      <c r="L6" s="741"/>
      <c r="M6" s="741"/>
    </row>
    <row r="7" spans="1:13" s="728" customFormat="1" ht="24" customHeight="1">
      <c r="A7" s="725"/>
      <c r="B7" s="735">
        <v>4</v>
      </c>
      <c r="C7" s="736" t="s">
        <v>163</v>
      </c>
      <c r="D7" s="736" t="s">
        <v>15</v>
      </c>
      <c r="E7" s="737">
        <v>0.4157</v>
      </c>
      <c r="F7" s="737">
        <v>2</v>
      </c>
      <c r="G7" s="738">
        <v>1500</v>
      </c>
      <c r="H7" s="738"/>
      <c r="I7" s="739">
        <v>1247.1</v>
      </c>
      <c r="J7" s="740"/>
      <c r="K7" s="741"/>
      <c r="L7" s="741"/>
      <c r="M7" s="741"/>
    </row>
    <row r="8" spans="1:13" s="728" customFormat="1" ht="24.75" customHeight="1">
      <c r="A8" s="725"/>
      <c r="B8" s="735">
        <v>5</v>
      </c>
      <c r="C8" s="736" t="s">
        <v>164</v>
      </c>
      <c r="D8" s="736" t="s">
        <v>15</v>
      </c>
      <c r="E8" s="737">
        <v>0.4157</v>
      </c>
      <c r="F8" s="737">
        <v>2</v>
      </c>
      <c r="G8" s="738">
        <v>1440</v>
      </c>
      <c r="H8" s="738"/>
      <c r="I8" s="739">
        <v>1197.2160000000001</v>
      </c>
      <c r="J8" s="740"/>
      <c r="K8" s="741"/>
      <c r="L8" s="741"/>
      <c r="M8" s="741"/>
    </row>
    <row r="9" spans="1:13" s="728" customFormat="1" ht="25.5" customHeight="1">
      <c r="A9" s="725"/>
      <c r="B9" s="735">
        <v>6</v>
      </c>
      <c r="C9" s="736" t="s">
        <v>17</v>
      </c>
      <c r="D9" s="736" t="s">
        <v>15</v>
      </c>
      <c r="E9" s="737">
        <v>0.4157</v>
      </c>
      <c r="F9" s="737">
        <v>2</v>
      </c>
      <c r="G9" s="738">
        <v>1320</v>
      </c>
      <c r="H9" s="738"/>
      <c r="I9" s="739">
        <v>1097.448</v>
      </c>
      <c r="J9" s="740"/>
      <c r="K9" s="741"/>
      <c r="L9" s="741"/>
      <c r="M9" s="741"/>
    </row>
    <row r="10" spans="1:13" s="728" customFormat="1" ht="26.25" customHeight="1">
      <c r="A10" s="725"/>
      <c r="B10" s="735">
        <v>7</v>
      </c>
      <c r="C10" s="736" t="s">
        <v>18</v>
      </c>
      <c r="D10" s="736" t="s">
        <v>19</v>
      </c>
      <c r="E10" s="737">
        <v>0.3</v>
      </c>
      <c r="F10" s="737">
        <v>2</v>
      </c>
      <c r="G10" s="738">
        <v>559.29</v>
      </c>
      <c r="H10" s="738"/>
      <c r="I10" s="739">
        <v>335.57399999999996</v>
      </c>
      <c r="J10" s="740"/>
      <c r="K10" s="741"/>
      <c r="L10" s="741"/>
      <c r="M10" s="741"/>
    </row>
    <row r="11" spans="1:13" s="728" customFormat="1" ht="43.5" customHeight="1">
      <c r="A11" s="725"/>
      <c r="B11" s="735">
        <v>8</v>
      </c>
      <c r="C11" s="736" t="s">
        <v>20</v>
      </c>
      <c r="D11" s="736" t="s">
        <v>15</v>
      </c>
      <c r="E11" s="737">
        <v>0.4157</v>
      </c>
      <c r="F11" s="737">
        <v>2</v>
      </c>
      <c r="G11" s="738">
        <v>1099</v>
      </c>
      <c r="H11" s="738"/>
      <c r="I11" s="739">
        <v>913.7086</v>
      </c>
      <c r="J11" s="740"/>
      <c r="K11" s="741"/>
      <c r="L11" s="741"/>
      <c r="M11" s="741"/>
    </row>
    <row r="12" spans="1:13" s="728" customFormat="1" ht="33.75" customHeight="1">
      <c r="A12" s="725"/>
      <c r="B12" s="735">
        <v>9</v>
      </c>
      <c r="C12" s="736" t="s">
        <v>165</v>
      </c>
      <c r="D12" s="736" t="s">
        <v>15</v>
      </c>
      <c r="E12" s="737">
        <v>0.4157</v>
      </c>
      <c r="F12" s="737">
        <v>2</v>
      </c>
      <c r="G12" s="742">
        <v>1710</v>
      </c>
      <c r="H12" s="742"/>
      <c r="I12" s="739">
        <v>1421.694</v>
      </c>
      <c r="J12" s="740"/>
      <c r="K12" s="741"/>
      <c r="L12" s="741"/>
      <c r="M12" s="741"/>
    </row>
    <row r="13" spans="1:13" s="728" customFormat="1" ht="24.75" customHeight="1">
      <c r="A13" s="725"/>
      <c r="B13" s="735">
        <v>10</v>
      </c>
      <c r="C13" s="736" t="s">
        <v>22</v>
      </c>
      <c r="D13" s="736" t="s">
        <v>23</v>
      </c>
      <c r="E13" s="737">
        <v>1</v>
      </c>
      <c r="F13" s="737">
        <v>2</v>
      </c>
      <c r="G13" s="738">
        <v>965</v>
      </c>
      <c r="H13" s="738"/>
      <c r="I13" s="739">
        <v>1930</v>
      </c>
      <c r="J13" s="740"/>
      <c r="K13" s="741"/>
      <c r="L13" s="741"/>
      <c r="M13" s="741"/>
    </row>
    <row r="14" spans="1:13" s="728" customFormat="1" ht="24.75" customHeight="1">
      <c r="A14" s="725"/>
      <c r="B14" s="735">
        <v>11</v>
      </c>
      <c r="C14" s="736" t="s">
        <v>25</v>
      </c>
      <c r="D14" s="736" t="s">
        <v>15</v>
      </c>
      <c r="E14" s="737">
        <v>0.4157</v>
      </c>
      <c r="F14" s="737">
        <v>1</v>
      </c>
      <c r="G14" s="743">
        <v>9936</v>
      </c>
      <c r="H14" s="743"/>
      <c r="I14" s="739">
        <v>4130.3952</v>
      </c>
      <c r="J14" s="740"/>
      <c r="K14" s="741"/>
      <c r="L14" s="741"/>
      <c r="M14" s="741"/>
    </row>
    <row r="15" spans="1:13" s="728" customFormat="1" ht="24.75" customHeight="1">
      <c r="A15" s="725"/>
      <c r="B15" s="735">
        <v>12</v>
      </c>
      <c r="C15" s="736" t="s">
        <v>26</v>
      </c>
      <c r="D15" s="736" t="s">
        <v>9</v>
      </c>
      <c r="E15" s="737">
        <v>1</v>
      </c>
      <c r="F15" s="737">
        <v>2</v>
      </c>
      <c r="G15" s="743">
        <v>850</v>
      </c>
      <c r="H15" s="743"/>
      <c r="I15" s="739">
        <v>1700</v>
      </c>
      <c r="J15" s="740"/>
      <c r="K15" s="741"/>
      <c r="L15" s="741"/>
      <c r="M15" s="741"/>
    </row>
    <row r="16" spans="1:13" s="728" customFormat="1" ht="53.25" customHeight="1">
      <c r="A16" s="725"/>
      <c r="B16" s="735">
        <v>13</v>
      </c>
      <c r="C16" s="736" t="s">
        <v>166</v>
      </c>
      <c r="D16" s="736" t="s">
        <v>28</v>
      </c>
      <c r="E16" s="737">
        <v>1</v>
      </c>
      <c r="F16" s="737">
        <v>12</v>
      </c>
      <c r="G16" s="742">
        <v>95</v>
      </c>
      <c r="H16" s="742"/>
      <c r="I16" s="739">
        <v>1140</v>
      </c>
      <c r="J16" s="740"/>
      <c r="K16" s="741"/>
      <c r="L16" s="741"/>
      <c r="M16" s="741"/>
    </row>
    <row r="17" spans="1:13" s="728" customFormat="1" ht="39.75" customHeight="1">
      <c r="A17" s="725"/>
      <c r="B17" s="735">
        <v>14</v>
      </c>
      <c r="C17" s="736" t="s">
        <v>136</v>
      </c>
      <c r="D17" s="736" t="s">
        <v>30</v>
      </c>
      <c r="E17" s="737">
        <v>0.4157</v>
      </c>
      <c r="F17" s="737">
        <v>1</v>
      </c>
      <c r="G17" s="738">
        <v>8039</v>
      </c>
      <c r="H17" s="738"/>
      <c r="I17" s="739">
        <v>3341.8123</v>
      </c>
      <c r="J17" s="740"/>
      <c r="K17" s="741"/>
      <c r="L17" s="741"/>
      <c r="M17" s="741"/>
    </row>
    <row r="18" spans="1:13" s="728" customFormat="1" ht="24" customHeight="1">
      <c r="A18" s="725"/>
      <c r="B18" s="735">
        <v>15</v>
      </c>
      <c r="C18" s="736" t="s">
        <v>32</v>
      </c>
      <c r="D18" s="736" t="s">
        <v>33</v>
      </c>
      <c r="E18" s="737">
        <v>180</v>
      </c>
      <c r="F18" s="737" t="s">
        <v>34</v>
      </c>
      <c r="G18" s="738">
        <v>22.39</v>
      </c>
      <c r="H18" s="738"/>
      <c r="I18" s="739">
        <v>4030.2</v>
      </c>
      <c r="J18" s="740"/>
      <c r="K18" s="741"/>
      <c r="L18" s="744"/>
      <c r="M18" s="741"/>
    </row>
    <row r="19" spans="1:13" s="728" customFormat="1" ht="27.75" customHeight="1">
      <c r="A19" s="725"/>
      <c r="B19" s="735">
        <v>16</v>
      </c>
      <c r="C19" s="736" t="s">
        <v>35</v>
      </c>
      <c r="D19" s="736" t="s">
        <v>36</v>
      </c>
      <c r="E19" s="737">
        <v>0.3</v>
      </c>
      <c r="F19" s="737" t="s">
        <v>34</v>
      </c>
      <c r="G19" s="738">
        <v>408.6</v>
      </c>
      <c r="H19" s="738"/>
      <c r="I19" s="739">
        <v>122.58</v>
      </c>
      <c r="J19" s="740"/>
      <c r="K19" s="741"/>
      <c r="L19" s="741"/>
      <c r="M19" s="741"/>
    </row>
    <row r="20" spans="1:13" s="728" customFormat="1" ht="24.75" customHeight="1">
      <c r="A20" s="725"/>
      <c r="B20" s="735">
        <v>17</v>
      </c>
      <c r="C20" s="736" t="s">
        <v>37</v>
      </c>
      <c r="D20" s="736" t="s">
        <v>38</v>
      </c>
      <c r="E20" s="737">
        <v>80</v>
      </c>
      <c r="F20" s="737" t="s">
        <v>34</v>
      </c>
      <c r="G20" s="738">
        <v>20.13</v>
      </c>
      <c r="H20" s="738"/>
      <c r="I20" s="739">
        <v>1610.4</v>
      </c>
      <c r="J20" s="740"/>
      <c r="K20" s="741"/>
      <c r="L20" s="741"/>
      <c r="M20" s="741"/>
    </row>
    <row r="21" spans="1:13" s="728" customFormat="1" ht="36" customHeight="1">
      <c r="A21" s="725"/>
      <c r="B21" s="735">
        <v>18</v>
      </c>
      <c r="C21" s="736" t="s">
        <v>39</v>
      </c>
      <c r="D21" s="736" t="s">
        <v>33</v>
      </c>
      <c r="E21" s="737">
        <v>100</v>
      </c>
      <c r="F21" s="737" t="s">
        <v>34</v>
      </c>
      <c r="G21" s="738">
        <v>41.8</v>
      </c>
      <c r="H21" s="738"/>
      <c r="I21" s="739">
        <v>4180</v>
      </c>
      <c r="J21" s="740"/>
      <c r="K21" s="741"/>
      <c r="L21" s="741"/>
      <c r="M21" s="741"/>
    </row>
    <row r="22" spans="2:13" ht="25.5" customHeight="1">
      <c r="B22" s="735">
        <v>19</v>
      </c>
      <c r="C22" s="736" t="s">
        <v>50</v>
      </c>
      <c r="D22" s="736" t="s">
        <v>15</v>
      </c>
      <c r="E22" s="737">
        <v>0.4157</v>
      </c>
      <c r="F22" s="737">
        <v>12</v>
      </c>
      <c r="G22" s="738">
        <v>3290</v>
      </c>
      <c r="H22" s="738"/>
      <c r="I22" s="739">
        <v>16411.836000000003</v>
      </c>
      <c r="J22" s="740"/>
      <c r="K22" s="745"/>
      <c r="L22" s="745"/>
      <c r="M22" s="745"/>
    </row>
    <row r="23" spans="2:13" ht="28.5" customHeight="1">
      <c r="B23" s="735">
        <v>20</v>
      </c>
      <c r="C23" s="736" t="s">
        <v>46</v>
      </c>
      <c r="D23" s="736"/>
      <c r="E23" s="737"/>
      <c r="F23" s="737" t="s">
        <v>47</v>
      </c>
      <c r="G23" s="738"/>
      <c r="H23" s="738"/>
      <c r="I23" s="739">
        <v>6385.152</v>
      </c>
      <c r="J23" s="740"/>
      <c r="K23" s="745"/>
      <c r="L23" s="745"/>
      <c r="M23" s="745"/>
    </row>
    <row r="24" spans="2:13" ht="21.75" customHeight="1">
      <c r="B24" s="735">
        <v>21</v>
      </c>
      <c r="C24" s="736" t="s">
        <v>48</v>
      </c>
      <c r="D24" s="736" t="s">
        <v>38</v>
      </c>
      <c r="E24" s="737"/>
      <c r="F24" s="737"/>
      <c r="G24" s="738"/>
      <c r="H24" s="738"/>
      <c r="I24" s="739">
        <v>1047.564</v>
      </c>
      <c r="J24" s="740"/>
      <c r="K24" s="745"/>
      <c r="L24" s="745"/>
      <c r="M24" s="745"/>
    </row>
    <row r="25" spans="2:13" ht="18.75" customHeight="1">
      <c r="B25" s="735">
        <v>22</v>
      </c>
      <c r="C25" s="736" t="s">
        <v>137</v>
      </c>
      <c r="D25" s="736"/>
      <c r="E25" s="737"/>
      <c r="F25" s="737"/>
      <c r="G25" s="738"/>
      <c r="H25" s="738"/>
      <c r="I25" s="739">
        <v>6000</v>
      </c>
      <c r="J25" s="740"/>
      <c r="K25" s="745"/>
      <c r="L25" s="745"/>
      <c r="M25" s="745"/>
    </row>
    <row r="26" spans="2:13" ht="18.75" customHeight="1">
      <c r="B26" s="735">
        <v>23</v>
      </c>
      <c r="C26" s="736" t="s">
        <v>51</v>
      </c>
      <c r="D26" s="736"/>
      <c r="E26" s="737"/>
      <c r="F26" s="737"/>
      <c r="G26" s="746"/>
      <c r="H26" s="738"/>
      <c r="I26" s="739">
        <v>20000</v>
      </c>
      <c r="J26" s="740"/>
      <c r="K26" s="745"/>
      <c r="L26" s="745"/>
      <c r="M26" s="745"/>
    </row>
    <row r="27" spans="2:13" ht="12">
      <c r="B27" s="747" t="s">
        <v>53</v>
      </c>
      <c r="C27" s="748"/>
      <c r="D27" s="747"/>
      <c r="E27" s="747"/>
      <c r="F27" s="747"/>
      <c r="G27" s="749"/>
      <c r="H27" s="749"/>
      <c r="I27" s="750">
        <v>84908.0001</v>
      </c>
      <c r="J27" s="751"/>
      <c r="K27" s="745"/>
      <c r="L27" s="745"/>
      <c r="M27" s="745"/>
    </row>
    <row r="28" spans="10:13" ht="12">
      <c r="J28" s="752"/>
      <c r="K28" s="745"/>
      <c r="L28" s="745"/>
      <c r="M28" s="745"/>
    </row>
    <row r="29" spans="9:13" ht="12">
      <c r="I29" s="753"/>
      <c r="J29" s="752"/>
      <c r="K29" s="745"/>
      <c r="L29" s="745"/>
      <c r="M29" s="745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B1">
      <selection activeCell="B1" sqref="B1"/>
    </sheetView>
  </sheetViews>
  <sheetFormatPr defaultColWidth="9.140625" defaultRowHeight="12.75"/>
  <cols>
    <col min="1" max="1" width="0" style="754" hidden="1" customWidth="1"/>
    <col min="2" max="2" width="7.00390625" style="754" customWidth="1"/>
    <col min="3" max="3" width="51.421875" style="754" customWidth="1"/>
    <col min="4" max="4" width="18.8515625" style="754" customWidth="1"/>
    <col min="5" max="5" width="13.140625" style="754" customWidth="1"/>
    <col min="6" max="6" width="9.28125" style="754" customWidth="1"/>
    <col min="7" max="7" width="9.140625" style="754" customWidth="1"/>
    <col min="8" max="8" width="14.8515625" style="754" customWidth="1"/>
    <col min="9" max="9" width="5.421875" style="755" customWidth="1"/>
    <col min="10" max="10" width="2.00390625" style="755" customWidth="1"/>
    <col min="11" max="16384" width="9.140625" style="755" customWidth="1"/>
  </cols>
  <sheetData>
    <row r="1" spans="1:9" s="757" customFormat="1" ht="33" customHeight="1">
      <c r="A1" s="754"/>
      <c r="B1" s="3414" t="s">
        <v>167</v>
      </c>
      <c r="C1" s="3414"/>
      <c r="D1" s="3414"/>
      <c r="E1" s="3414"/>
      <c r="F1" s="3414"/>
      <c r="G1" s="3414"/>
      <c r="H1" s="3414"/>
      <c r="I1" s="756"/>
    </row>
    <row r="2" spans="1:9" s="757" customFormat="1" ht="12">
      <c r="A2" s="754"/>
      <c r="B2" s="754"/>
      <c r="C2" s="754"/>
      <c r="D2" s="754"/>
      <c r="E2" s="754"/>
      <c r="F2" s="754"/>
      <c r="G2" s="754"/>
      <c r="H2" s="754"/>
      <c r="I2" s="756"/>
    </row>
    <row r="3" spans="1:11" s="757" customFormat="1" ht="52.5" customHeight="1">
      <c r="A3" s="758"/>
      <c r="B3" s="759" t="s">
        <v>1</v>
      </c>
      <c r="C3" s="760" t="s">
        <v>2</v>
      </c>
      <c r="D3" s="760" t="s">
        <v>3</v>
      </c>
      <c r="E3" s="761" t="s">
        <v>4</v>
      </c>
      <c r="F3" s="761" t="s">
        <v>5</v>
      </c>
      <c r="G3" s="761" t="s">
        <v>6</v>
      </c>
      <c r="H3" s="762" t="s">
        <v>7</v>
      </c>
      <c r="I3" s="763"/>
      <c r="J3" s="764"/>
      <c r="K3" s="764"/>
    </row>
    <row r="4" spans="1:11" s="757" customFormat="1" ht="24.75" customHeight="1">
      <c r="A4" s="754"/>
      <c r="B4" s="765">
        <v>1</v>
      </c>
      <c r="C4" s="766" t="s">
        <v>8</v>
      </c>
      <c r="D4" s="766" t="s">
        <v>9</v>
      </c>
      <c r="E4" s="767">
        <v>1</v>
      </c>
      <c r="F4" s="767">
        <v>1</v>
      </c>
      <c r="G4" s="768">
        <v>5460</v>
      </c>
      <c r="H4" s="769">
        <v>5460</v>
      </c>
      <c r="I4" s="770"/>
      <c r="J4" s="764"/>
      <c r="K4" s="764"/>
    </row>
    <row r="5" spans="1:11" s="757" customFormat="1" ht="25.5" customHeight="1">
      <c r="A5" s="754"/>
      <c r="B5" s="765">
        <v>2</v>
      </c>
      <c r="C5" s="766" t="s">
        <v>10</v>
      </c>
      <c r="D5" s="766" t="s">
        <v>11</v>
      </c>
      <c r="E5" s="767">
        <v>0.05</v>
      </c>
      <c r="F5" s="767">
        <v>1</v>
      </c>
      <c r="G5" s="768">
        <v>6500</v>
      </c>
      <c r="H5" s="769">
        <v>325</v>
      </c>
      <c r="I5" s="770"/>
      <c r="J5" s="764"/>
      <c r="K5" s="764"/>
    </row>
    <row r="6" spans="1:11" s="757" customFormat="1" ht="22.5" customHeight="1">
      <c r="A6" s="754"/>
      <c r="B6" s="765">
        <v>3</v>
      </c>
      <c r="C6" s="766" t="s">
        <v>12</v>
      </c>
      <c r="D6" s="766" t="s">
        <v>28</v>
      </c>
      <c r="E6" s="767">
        <v>3</v>
      </c>
      <c r="F6" s="767">
        <v>2</v>
      </c>
      <c r="G6" s="768">
        <v>146.72</v>
      </c>
      <c r="H6" s="769">
        <v>880.32</v>
      </c>
      <c r="I6" s="770"/>
      <c r="J6" s="764"/>
      <c r="K6" s="764"/>
    </row>
    <row r="7" spans="1:11" s="757" customFormat="1" ht="24" customHeight="1">
      <c r="A7" s="754"/>
      <c r="B7" s="765">
        <v>4</v>
      </c>
      <c r="C7" s="766" t="s">
        <v>14</v>
      </c>
      <c r="D7" s="766" t="s">
        <v>15</v>
      </c>
      <c r="E7" s="767">
        <v>0.5062</v>
      </c>
      <c r="F7" s="767">
        <v>2</v>
      </c>
      <c r="G7" s="768">
        <v>1500</v>
      </c>
      <c r="H7" s="769">
        <v>1518.6</v>
      </c>
      <c r="I7" s="770"/>
      <c r="J7" s="764"/>
      <c r="K7" s="764"/>
    </row>
    <row r="8" spans="1:11" s="757" customFormat="1" ht="29.25" customHeight="1">
      <c r="A8" s="754"/>
      <c r="B8" s="765">
        <v>5</v>
      </c>
      <c r="C8" s="766" t="s">
        <v>16</v>
      </c>
      <c r="D8" s="766" t="s">
        <v>15</v>
      </c>
      <c r="E8" s="767">
        <v>0.5062</v>
      </c>
      <c r="F8" s="767">
        <v>2</v>
      </c>
      <c r="G8" s="768">
        <v>1440</v>
      </c>
      <c r="H8" s="769">
        <v>1457.856</v>
      </c>
      <c r="I8" s="770"/>
      <c r="J8" s="764"/>
      <c r="K8" s="764"/>
    </row>
    <row r="9" spans="1:11" s="757" customFormat="1" ht="25.5" customHeight="1">
      <c r="A9" s="754"/>
      <c r="B9" s="765">
        <v>6</v>
      </c>
      <c r="C9" s="766" t="s">
        <v>17</v>
      </c>
      <c r="D9" s="766" t="s">
        <v>15</v>
      </c>
      <c r="E9" s="767">
        <v>0.5062</v>
      </c>
      <c r="F9" s="767">
        <v>2</v>
      </c>
      <c r="G9" s="768">
        <v>1320</v>
      </c>
      <c r="H9" s="769">
        <v>1336.368</v>
      </c>
      <c r="I9" s="770"/>
      <c r="J9" s="764"/>
      <c r="K9" s="764"/>
    </row>
    <row r="10" spans="1:11" s="757" customFormat="1" ht="26.25" customHeight="1">
      <c r="A10" s="754"/>
      <c r="B10" s="765">
        <v>7</v>
      </c>
      <c r="C10" s="766" t="s">
        <v>18</v>
      </c>
      <c r="D10" s="766" t="s">
        <v>19</v>
      </c>
      <c r="E10" s="767">
        <v>0.3</v>
      </c>
      <c r="F10" s="767">
        <v>2</v>
      </c>
      <c r="G10" s="768">
        <v>559.29</v>
      </c>
      <c r="H10" s="769">
        <v>335.57399999999996</v>
      </c>
      <c r="I10" s="770"/>
      <c r="J10" s="764"/>
      <c r="K10" s="764"/>
    </row>
    <row r="11" spans="1:11" s="757" customFormat="1" ht="40.5" customHeight="1">
      <c r="A11" s="754"/>
      <c r="B11" s="765">
        <v>8</v>
      </c>
      <c r="C11" s="766" t="s">
        <v>20</v>
      </c>
      <c r="D11" s="766" t="s">
        <v>15</v>
      </c>
      <c r="E11" s="767">
        <v>0.5062</v>
      </c>
      <c r="F11" s="767">
        <v>2</v>
      </c>
      <c r="G11" s="768">
        <v>1099</v>
      </c>
      <c r="H11" s="769">
        <v>1112.6276</v>
      </c>
      <c r="I11" s="770"/>
      <c r="J11" s="764"/>
      <c r="K11" s="764"/>
    </row>
    <row r="12" spans="1:11" s="757" customFormat="1" ht="33.75" customHeight="1">
      <c r="A12" s="754"/>
      <c r="B12" s="765">
        <v>9</v>
      </c>
      <c r="C12" s="766" t="s">
        <v>105</v>
      </c>
      <c r="D12" s="766" t="s">
        <v>15</v>
      </c>
      <c r="E12" s="767">
        <v>0.5062</v>
      </c>
      <c r="F12" s="767">
        <v>2</v>
      </c>
      <c r="G12" s="771">
        <v>1710</v>
      </c>
      <c r="H12" s="769">
        <v>1731.204</v>
      </c>
      <c r="I12" s="770"/>
      <c r="J12" s="764"/>
      <c r="K12" s="764"/>
    </row>
    <row r="13" spans="1:11" s="757" customFormat="1" ht="28.5" customHeight="1">
      <c r="A13" s="754"/>
      <c r="B13" s="765">
        <v>10</v>
      </c>
      <c r="C13" s="766" t="s">
        <v>22</v>
      </c>
      <c r="D13" s="766" t="s">
        <v>23</v>
      </c>
      <c r="E13" s="767">
        <v>1</v>
      </c>
      <c r="F13" s="767">
        <v>1</v>
      </c>
      <c r="G13" s="768">
        <v>965</v>
      </c>
      <c r="H13" s="769">
        <v>965</v>
      </c>
      <c r="I13" s="770"/>
      <c r="J13" s="764"/>
      <c r="K13" s="764"/>
    </row>
    <row r="14" spans="1:11" s="757" customFormat="1" ht="24.75" customHeight="1">
      <c r="A14" s="754"/>
      <c r="B14" s="765">
        <v>11</v>
      </c>
      <c r="C14" s="766" t="s">
        <v>25</v>
      </c>
      <c r="D14" s="766" t="s">
        <v>15</v>
      </c>
      <c r="E14" s="767">
        <v>0.5062</v>
      </c>
      <c r="F14" s="767">
        <v>1</v>
      </c>
      <c r="G14" s="772">
        <v>9936</v>
      </c>
      <c r="H14" s="769">
        <v>5029.6032</v>
      </c>
      <c r="I14" s="770"/>
      <c r="J14" s="764"/>
      <c r="K14" s="764"/>
    </row>
    <row r="15" spans="1:11" s="757" customFormat="1" ht="24.75" customHeight="1">
      <c r="A15" s="754"/>
      <c r="B15" s="765">
        <v>12</v>
      </c>
      <c r="C15" s="766" t="s">
        <v>26</v>
      </c>
      <c r="D15" s="766" t="s">
        <v>9</v>
      </c>
      <c r="E15" s="767">
        <v>1</v>
      </c>
      <c r="F15" s="767">
        <v>1</v>
      </c>
      <c r="G15" s="772">
        <v>850</v>
      </c>
      <c r="H15" s="769">
        <v>850</v>
      </c>
      <c r="I15" s="770"/>
      <c r="J15" s="764"/>
      <c r="K15" s="764"/>
    </row>
    <row r="16" spans="1:11" s="757" customFormat="1" ht="57.75" customHeight="1">
      <c r="A16" s="754"/>
      <c r="B16" s="765">
        <v>13</v>
      </c>
      <c r="C16" s="766" t="s">
        <v>156</v>
      </c>
      <c r="D16" s="766" t="s">
        <v>28</v>
      </c>
      <c r="E16" s="767">
        <v>1</v>
      </c>
      <c r="F16" s="767">
        <v>12</v>
      </c>
      <c r="G16" s="771">
        <v>95</v>
      </c>
      <c r="H16" s="769">
        <v>1140</v>
      </c>
      <c r="I16" s="770"/>
      <c r="J16" s="764"/>
      <c r="K16" s="764"/>
    </row>
    <row r="17" spans="1:11" s="757" customFormat="1" ht="37.5" customHeight="1">
      <c r="A17" s="754"/>
      <c r="B17" s="765">
        <v>14</v>
      </c>
      <c r="C17" s="766" t="s">
        <v>136</v>
      </c>
      <c r="D17" s="766" t="s">
        <v>30</v>
      </c>
      <c r="E17" s="767">
        <v>0.5062</v>
      </c>
      <c r="F17" s="767">
        <v>1</v>
      </c>
      <c r="G17" s="768">
        <v>8039</v>
      </c>
      <c r="H17" s="769">
        <v>4069.3417999999997</v>
      </c>
      <c r="I17" s="770"/>
      <c r="J17" s="764"/>
      <c r="K17" s="764"/>
    </row>
    <row r="18" spans="1:11" s="757" customFormat="1" ht="24" customHeight="1">
      <c r="A18" s="754"/>
      <c r="B18" s="765">
        <v>15</v>
      </c>
      <c r="C18" s="766" t="s">
        <v>32</v>
      </c>
      <c r="D18" s="766" t="s">
        <v>33</v>
      </c>
      <c r="E18" s="767">
        <v>200</v>
      </c>
      <c r="F18" s="767" t="s">
        <v>34</v>
      </c>
      <c r="G18" s="768">
        <v>22.39</v>
      </c>
      <c r="H18" s="769">
        <v>4478</v>
      </c>
      <c r="I18" s="770"/>
      <c r="J18" s="764"/>
      <c r="K18" s="773"/>
    </row>
    <row r="19" spans="1:11" s="757" customFormat="1" ht="27.75" customHeight="1">
      <c r="A19" s="754"/>
      <c r="B19" s="765">
        <v>16</v>
      </c>
      <c r="C19" s="766" t="s">
        <v>35</v>
      </c>
      <c r="D19" s="766" t="s">
        <v>36</v>
      </c>
      <c r="E19" s="767">
        <v>0.5</v>
      </c>
      <c r="F19" s="767" t="s">
        <v>34</v>
      </c>
      <c r="G19" s="768">
        <v>408.6</v>
      </c>
      <c r="H19" s="769">
        <v>204.3</v>
      </c>
      <c r="I19" s="770"/>
      <c r="J19" s="764"/>
      <c r="K19" s="764"/>
    </row>
    <row r="20" spans="1:11" s="757" customFormat="1" ht="24.75" customHeight="1">
      <c r="A20" s="754"/>
      <c r="B20" s="765">
        <v>17</v>
      </c>
      <c r="C20" s="766" t="s">
        <v>37</v>
      </c>
      <c r="D20" s="766" t="s">
        <v>38</v>
      </c>
      <c r="E20" s="767">
        <v>80</v>
      </c>
      <c r="F20" s="767" t="s">
        <v>34</v>
      </c>
      <c r="G20" s="768">
        <v>20.13</v>
      </c>
      <c r="H20" s="769">
        <v>1610.4</v>
      </c>
      <c r="I20" s="770"/>
      <c r="J20" s="764"/>
      <c r="K20" s="764"/>
    </row>
    <row r="21" spans="1:11" s="757" customFormat="1" ht="36" customHeight="1">
      <c r="A21" s="754"/>
      <c r="B21" s="765">
        <v>18</v>
      </c>
      <c r="C21" s="766" t="s">
        <v>39</v>
      </c>
      <c r="D21" s="766" t="s">
        <v>33</v>
      </c>
      <c r="E21" s="767">
        <v>140</v>
      </c>
      <c r="F21" s="767" t="s">
        <v>34</v>
      </c>
      <c r="G21" s="768">
        <v>41.8</v>
      </c>
      <c r="H21" s="769">
        <v>5852</v>
      </c>
      <c r="I21" s="770"/>
      <c r="J21" s="764"/>
      <c r="K21" s="764"/>
    </row>
    <row r="22" spans="2:11" ht="21.75" customHeight="1">
      <c r="B22" s="765">
        <v>19</v>
      </c>
      <c r="C22" s="766" t="s">
        <v>50</v>
      </c>
      <c r="D22" s="766" t="s">
        <v>15</v>
      </c>
      <c r="E22" s="767">
        <v>0.5062</v>
      </c>
      <c r="F22" s="767">
        <v>12</v>
      </c>
      <c r="G22" s="768">
        <v>3290</v>
      </c>
      <c r="H22" s="769">
        <v>19984.775999999998</v>
      </c>
      <c r="I22" s="770"/>
      <c r="J22" s="774"/>
      <c r="K22" s="774"/>
    </row>
    <row r="23" spans="2:11" ht="21.75" customHeight="1">
      <c r="B23" s="765">
        <v>20</v>
      </c>
      <c r="C23" s="766" t="s">
        <v>46</v>
      </c>
      <c r="D23" s="766"/>
      <c r="E23" s="767"/>
      <c r="F23" s="767" t="s">
        <v>47</v>
      </c>
      <c r="G23" s="768"/>
      <c r="H23" s="769">
        <v>7775.232</v>
      </c>
      <c r="I23" s="770"/>
      <c r="J23" s="774"/>
      <c r="K23" s="774"/>
    </row>
    <row r="24" spans="2:11" ht="21.75" customHeight="1">
      <c r="B24" s="765">
        <v>21</v>
      </c>
      <c r="C24" s="766" t="s">
        <v>48</v>
      </c>
      <c r="D24" s="766" t="s">
        <v>38</v>
      </c>
      <c r="E24" s="767"/>
      <c r="F24" s="767"/>
      <c r="G24" s="768"/>
      <c r="H24" s="769">
        <v>1275.624</v>
      </c>
      <c r="I24" s="770"/>
      <c r="J24" s="774"/>
      <c r="K24" s="774"/>
    </row>
    <row r="25" spans="2:11" ht="21.75" customHeight="1">
      <c r="B25" s="765">
        <v>22</v>
      </c>
      <c r="C25" s="766" t="s">
        <v>51</v>
      </c>
      <c r="D25" s="766"/>
      <c r="E25" s="767"/>
      <c r="F25" s="767"/>
      <c r="G25" s="768"/>
      <c r="H25" s="769">
        <v>42000</v>
      </c>
      <c r="I25" s="770"/>
      <c r="J25" s="774"/>
      <c r="K25" s="774"/>
    </row>
    <row r="26" spans="2:11" ht="18.75" customHeight="1">
      <c r="B26" s="765">
        <v>23</v>
      </c>
      <c r="C26" s="766" t="s">
        <v>137</v>
      </c>
      <c r="D26" s="766"/>
      <c r="E26" s="767"/>
      <c r="F26" s="767"/>
      <c r="G26" s="768"/>
      <c r="H26" s="769">
        <v>0</v>
      </c>
      <c r="I26" s="770"/>
      <c r="J26" s="774"/>
      <c r="K26" s="774"/>
    </row>
    <row r="27" spans="2:11" ht="12">
      <c r="B27" s="775" t="s">
        <v>53</v>
      </c>
      <c r="C27" s="775"/>
      <c r="D27" s="775"/>
      <c r="E27" s="775"/>
      <c r="F27" s="775"/>
      <c r="G27" s="776"/>
      <c r="H27" s="777">
        <v>109391.8266</v>
      </c>
      <c r="I27" s="778"/>
      <c r="J27" s="774"/>
      <c r="K27" s="774"/>
    </row>
    <row r="29" spans="4:9" ht="12">
      <c r="D29" s="754" t="s">
        <v>54</v>
      </c>
      <c r="H29" s="779"/>
      <c r="I29" s="755" t="s">
        <v>54</v>
      </c>
    </row>
    <row r="30" ht="12">
      <c r="D30" s="754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B1">
      <selection activeCell="B1" sqref="B1"/>
    </sheetView>
  </sheetViews>
  <sheetFormatPr defaultColWidth="9.140625" defaultRowHeight="12.75"/>
  <cols>
    <col min="1" max="1" width="0" style="780" hidden="1" customWidth="1"/>
    <col min="2" max="2" width="7.00390625" style="780" customWidth="1"/>
    <col min="3" max="3" width="50.00390625" style="780" customWidth="1"/>
    <col min="4" max="4" width="18.00390625" style="780" customWidth="1"/>
    <col min="5" max="5" width="13.140625" style="780" customWidth="1"/>
    <col min="6" max="6" width="9.28125" style="780" customWidth="1"/>
    <col min="7" max="7" width="10.140625" style="780" customWidth="1"/>
    <col min="8" max="8" width="10.28125" style="780" customWidth="1"/>
    <col min="9" max="9" width="6.00390625" style="781" customWidth="1"/>
    <col min="10" max="10" width="3.28125" style="781" customWidth="1"/>
    <col min="11" max="16384" width="9.140625" style="781" customWidth="1"/>
  </cols>
  <sheetData>
    <row r="1" spans="1:9" s="783" customFormat="1" ht="33" customHeight="1">
      <c r="A1" s="780"/>
      <c r="B1" s="3415" t="s">
        <v>168</v>
      </c>
      <c r="C1" s="3415"/>
      <c r="D1" s="3415"/>
      <c r="E1" s="3415"/>
      <c r="F1" s="3415"/>
      <c r="G1" s="3415"/>
      <c r="H1" s="3415"/>
      <c r="I1" s="782"/>
    </row>
    <row r="2" spans="1:9" s="783" customFormat="1" ht="12">
      <c r="A2" s="780"/>
      <c r="B2" s="780"/>
      <c r="C2" s="780"/>
      <c r="D2" s="780"/>
      <c r="E2" s="780"/>
      <c r="F2" s="780"/>
      <c r="G2" s="780"/>
      <c r="H2" s="780"/>
      <c r="I2" s="782"/>
    </row>
    <row r="3" spans="1:11" s="783" customFormat="1" ht="52.5" customHeight="1">
      <c r="A3" s="784"/>
      <c r="B3" s="785" t="s">
        <v>1</v>
      </c>
      <c r="C3" s="786" t="s">
        <v>2</v>
      </c>
      <c r="D3" s="786" t="s">
        <v>3</v>
      </c>
      <c r="E3" s="787" t="s">
        <v>4</v>
      </c>
      <c r="F3" s="787" t="s">
        <v>5</v>
      </c>
      <c r="G3" s="787" t="s">
        <v>6</v>
      </c>
      <c r="H3" s="788" t="s">
        <v>7</v>
      </c>
      <c r="I3" s="789"/>
      <c r="J3" s="790"/>
      <c r="K3" s="790"/>
    </row>
    <row r="4" spans="1:11" s="783" customFormat="1" ht="24.75" customHeight="1">
      <c r="A4" s="780"/>
      <c r="B4" s="791">
        <v>1</v>
      </c>
      <c r="C4" s="792" t="s">
        <v>8</v>
      </c>
      <c r="D4" s="792" t="s">
        <v>9</v>
      </c>
      <c r="E4" s="793">
        <v>1</v>
      </c>
      <c r="F4" s="793">
        <v>1</v>
      </c>
      <c r="G4" s="794">
        <v>5460</v>
      </c>
      <c r="H4" s="795">
        <v>5460</v>
      </c>
      <c r="I4" s="796"/>
      <c r="J4" s="790"/>
      <c r="K4" s="790"/>
    </row>
    <row r="5" spans="1:11" s="783" customFormat="1" ht="25.5" customHeight="1">
      <c r="A5" s="780"/>
      <c r="B5" s="791">
        <v>2</v>
      </c>
      <c r="C5" s="792" t="s">
        <v>10</v>
      </c>
      <c r="D5" s="792" t="s">
        <v>11</v>
      </c>
      <c r="E5" s="793">
        <v>0.05</v>
      </c>
      <c r="F5" s="793">
        <v>1</v>
      </c>
      <c r="G5" s="794">
        <v>6500</v>
      </c>
      <c r="H5" s="795">
        <v>325</v>
      </c>
      <c r="I5" s="796"/>
      <c r="J5" s="790"/>
      <c r="K5" s="790"/>
    </row>
    <row r="6" spans="1:11" s="783" customFormat="1" ht="22.5" customHeight="1">
      <c r="A6" s="780"/>
      <c r="B6" s="791">
        <v>3</v>
      </c>
      <c r="C6" s="792" t="s">
        <v>12</v>
      </c>
      <c r="D6" s="792" t="s">
        <v>28</v>
      </c>
      <c r="E6" s="793">
        <v>2</v>
      </c>
      <c r="F6" s="793">
        <v>2</v>
      </c>
      <c r="G6" s="794">
        <v>146.72</v>
      </c>
      <c r="H6" s="795">
        <v>586.88</v>
      </c>
      <c r="I6" s="796"/>
      <c r="J6" s="790"/>
      <c r="K6" s="790"/>
    </row>
    <row r="7" spans="1:11" s="783" customFormat="1" ht="24" customHeight="1">
      <c r="A7" s="780"/>
      <c r="B7" s="791">
        <v>4</v>
      </c>
      <c r="C7" s="792" t="s">
        <v>14</v>
      </c>
      <c r="D7" s="792" t="s">
        <v>15</v>
      </c>
      <c r="E7" s="793">
        <v>0.3269</v>
      </c>
      <c r="F7" s="793">
        <v>2</v>
      </c>
      <c r="G7" s="794">
        <v>1500</v>
      </c>
      <c r="H7" s="795">
        <v>980.7</v>
      </c>
      <c r="I7" s="796"/>
      <c r="J7" s="790"/>
      <c r="K7" s="790"/>
    </row>
    <row r="8" spans="1:11" s="783" customFormat="1" ht="24.75" customHeight="1">
      <c r="A8" s="780"/>
      <c r="B8" s="791">
        <v>5</v>
      </c>
      <c r="C8" s="792" t="s">
        <v>16</v>
      </c>
      <c r="D8" s="792" t="s">
        <v>15</v>
      </c>
      <c r="E8" s="793">
        <v>0.3269</v>
      </c>
      <c r="F8" s="793">
        <v>2</v>
      </c>
      <c r="G8" s="794">
        <v>1440</v>
      </c>
      <c r="H8" s="795">
        <v>941.4720000000001</v>
      </c>
      <c r="I8" s="796"/>
      <c r="J8" s="790"/>
      <c r="K8" s="790"/>
    </row>
    <row r="9" spans="1:11" s="783" customFormat="1" ht="25.5" customHeight="1">
      <c r="A9" s="780"/>
      <c r="B9" s="791">
        <v>6</v>
      </c>
      <c r="C9" s="792" t="s">
        <v>17</v>
      </c>
      <c r="D9" s="792" t="s">
        <v>15</v>
      </c>
      <c r="E9" s="793">
        <v>0.3269</v>
      </c>
      <c r="F9" s="793">
        <v>2</v>
      </c>
      <c r="G9" s="794">
        <v>1320</v>
      </c>
      <c r="H9" s="795">
        <v>863.0160000000001</v>
      </c>
      <c r="I9" s="796"/>
      <c r="J9" s="790"/>
      <c r="K9" s="790"/>
    </row>
    <row r="10" spans="1:11" s="783" customFormat="1" ht="26.25" customHeight="1">
      <c r="A10" s="780"/>
      <c r="B10" s="791">
        <v>7</v>
      </c>
      <c r="C10" s="792" t="s">
        <v>18</v>
      </c>
      <c r="D10" s="792" t="s">
        <v>19</v>
      </c>
      <c r="E10" s="793">
        <v>0.3</v>
      </c>
      <c r="F10" s="793">
        <v>2</v>
      </c>
      <c r="G10" s="794">
        <v>559.29</v>
      </c>
      <c r="H10" s="795">
        <v>335.57399999999996</v>
      </c>
      <c r="I10" s="796"/>
      <c r="J10" s="790"/>
      <c r="K10" s="790"/>
    </row>
    <row r="11" spans="1:11" s="783" customFormat="1" ht="45.75" customHeight="1">
      <c r="A11" s="780"/>
      <c r="B11" s="791">
        <v>8</v>
      </c>
      <c r="C11" s="792" t="s">
        <v>169</v>
      </c>
      <c r="D11" s="792" t="s">
        <v>15</v>
      </c>
      <c r="E11" s="793">
        <v>0.3269</v>
      </c>
      <c r="F11" s="793">
        <v>2</v>
      </c>
      <c r="G11" s="794">
        <v>1099</v>
      </c>
      <c r="H11" s="795">
        <v>718.5262</v>
      </c>
      <c r="I11" s="796"/>
      <c r="J11" s="790"/>
      <c r="K11" s="790"/>
    </row>
    <row r="12" spans="1:11" s="783" customFormat="1" ht="33.75" customHeight="1">
      <c r="A12" s="780"/>
      <c r="B12" s="791">
        <v>9</v>
      </c>
      <c r="C12" s="792" t="s">
        <v>105</v>
      </c>
      <c r="D12" s="792" t="s">
        <v>15</v>
      </c>
      <c r="E12" s="793">
        <v>0.3269</v>
      </c>
      <c r="F12" s="793">
        <v>2</v>
      </c>
      <c r="G12" s="797">
        <v>1710</v>
      </c>
      <c r="H12" s="795">
        <v>1117.998</v>
      </c>
      <c r="I12" s="796"/>
      <c r="J12" s="790"/>
      <c r="K12" s="790"/>
    </row>
    <row r="13" spans="1:11" s="783" customFormat="1" ht="29.25" customHeight="1">
      <c r="A13" s="780"/>
      <c r="B13" s="791">
        <v>10</v>
      </c>
      <c r="C13" s="792" t="s">
        <v>22</v>
      </c>
      <c r="D13" s="792" t="s">
        <v>23</v>
      </c>
      <c r="E13" s="793">
        <v>1</v>
      </c>
      <c r="F13" s="793">
        <v>2</v>
      </c>
      <c r="G13" s="794">
        <v>965</v>
      </c>
      <c r="H13" s="795">
        <v>1930</v>
      </c>
      <c r="I13" s="796"/>
      <c r="J13" s="790"/>
      <c r="K13" s="790"/>
    </row>
    <row r="14" spans="1:11" s="783" customFormat="1" ht="28.5" customHeight="1">
      <c r="A14" s="780"/>
      <c r="B14" s="791">
        <v>11</v>
      </c>
      <c r="C14" s="792" t="s">
        <v>25</v>
      </c>
      <c r="D14" s="792" t="s">
        <v>15</v>
      </c>
      <c r="E14" s="793">
        <v>0.3269</v>
      </c>
      <c r="F14" s="793">
        <v>1</v>
      </c>
      <c r="G14" s="798">
        <v>9936</v>
      </c>
      <c r="H14" s="795">
        <v>3248.0784000000003</v>
      </c>
      <c r="I14" s="796"/>
      <c r="J14" s="790"/>
      <c r="K14" s="790"/>
    </row>
    <row r="15" spans="1:11" s="783" customFormat="1" ht="24.75" customHeight="1">
      <c r="A15" s="780"/>
      <c r="B15" s="791">
        <v>12</v>
      </c>
      <c r="C15" s="792" t="s">
        <v>26</v>
      </c>
      <c r="D15" s="792" t="s">
        <v>9</v>
      </c>
      <c r="E15" s="793">
        <v>1</v>
      </c>
      <c r="F15" s="793">
        <v>2</v>
      </c>
      <c r="G15" s="798">
        <v>850</v>
      </c>
      <c r="H15" s="795">
        <v>1700</v>
      </c>
      <c r="I15" s="796"/>
      <c r="J15" s="790"/>
      <c r="K15" s="790"/>
    </row>
    <row r="16" spans="1:11" s="783" customFormat="1" ht="39" customHeight="1">
      <c r="A16" s="780"/>
      <c r="B16" s="791">
        <v>13</v>
      </c>
      <c r="C16" s="792" t="s">
        <v>136</v>
      </c>
      <c r="D16" s="792" t="s">
        <v>30</v>
      </c>
      <c r="E16" s="793">
        <v>0.3269</v>
      </c>
      <c r="F16" s="793">
        <v>1</v>
      </c>
      <c r="G16" s="794">
        <v>14039</v>
      </c>
      <c r="H16" s="795">
        <v>4589.3491</v>
      </c>
      <c r="I16" s="796"/>
      <c r="J16" s="790"/>
      <c r="K16" s="790"/>
    </row>
    <row r="17" spans="1:11" s="783" customFormat="1" ht="24" customHeight="1">
      <c r="A17" s="780"/>
      <c r="B17" s="791">
        <v>14</v>
      </c>
      <c r="C17" s="792" t="s">
        <v>32</v>
      </c>
      <c r="D17" s="792" t="s">
        <v>33</v>
      </c>
      <c r="E17" s="793">
        <v>150</v>
      </c>
      <c r="F17" s="793" t="s">
        <v>34</v>
      </c>
      <c r="G17" s="794">
        <v>22.39</v>
      </c>
      <c r="H17" s="795">
        <v>3358.5</v>
      </c>
      <c r="I17" s="796"/>
      <c r="J17" s="790"/>
      <c r="K17" s="799"/>
    </row>
    <row r="18" spans="1:11" s="783" customFormat="1" ht="27.75" customHeight="1">
      <c r="A18" s="780"/>
      <c r="B18" s="791">
        <v>15</v>
      </c>
      <c r="C18" s="792" t="s">
        <v>35</v>
      </c>
      <c r="D18" s="792" t="s">
        <v>36</v>
      </c>
      <c r="E18" s="793">
        <v>0.3</v>
      </c>
      <c r="F18" s="793" t="s">
        <v>34</v>
      </c>
      <c r="G18" s="794">
        <v>408.6</v>
      </c>
      <c r="H18" s="795">
        <v>122.58</v>
      </c>
      <c r="I18" s="796"/>
      <c r="J18" s="790"/>
      <c r="K18" s="790"/>
    </row>
    <row r="19" spans="1:11" s="783" customFormat="1" ht="24.75" customHeight="1">
      <c r="A19" s="780"/>
      <c r="B19" s="791">
        <v>16</v>
      </c>
      <c r="C19" s="792" t="s">
        <v>37</v>
      </c>
      <c r="D19" s="792" t="s">
        <v>38</v>
      </c>
      <c r="E19" s="793">
        <v>50</v>
      </c>
      <c r="F19" s="793" t="s">
        <v>34</v>
      </c>
      <c r="G19" s="794">
        <v>20.13</v>
      </c>
      <c r="H19" s="795">
        <v>1006.5</v>
      </c>
      <c r="I19" s="796"/>
      <c r="J19" s="790"/>
      <c r="K19" s="790"/>
    </row>
    <row r="20" spans="1:11" s="783" customFormat="1" ht="36" customHeight="1">
      <c r="A20" s="780"/>
      <c r="B20" s="791">
        <v>17</v>
      </c>
      <c r="C20" s="792" t="s">
        <v>39</v>
      </c>
      <c r="D20" s="792" t="s">
        <v>33</v>
      </c>
      <c r="E20" s="793">
        <v>80</v>
      </c>
      <c r="F20" s="793" t="s">
        <v>34</v>
      </c>
      <c r="G20" s="794">
        <v>41.8</v>
      </c>
      <c r="H20" s="795">
        <v>3344</v>
      </c>
      <c r="I20" s="796"/>
      <c r="J20" s="790"/>
      <c r="K20" s="790"/>
    </row>
    <row r="21" spans="2:11" ht="21.75" customHeight="1">
      <c r="B21" s="791">
        <v>18</v>
      </c>
      <c r="C21" s="792" t="s">
        <v>50</v>
      </c>
      <c r="D21" s="792" t="s">
        <v>15</v>
      </c>
      <c r="E21" s="793">
        <v>0.3269</v>
      </c>
      <c r="F21" s="793">
        <v>12</v>
      </c>
      <c r="G21" s="794">
        <v>3290</v>
      </c>
      <c r="H21" s="795">
        <v>12906.012000000002</v>
      </c>
      <c r="I21" s="796"/>
      <c r="J21" s="800"/>
      <c r="K21" s="800"/>
    </row>
    <row r="22" spans="2:11" ht="21.75" customHeight="1">
      <c r="B22" s="791">
        <v>19</v>
      </c>
      <c r="C22" s="792" t="s">
        <v>46</v>
      </c>
      <c r="D22" s="792"/>
      <c r="E22" s="793"/>
      <c r="F22" s="793" t="s">
        <v>47</v>
      </c>
      <c r="G22" s="794"/>
      <c r="H22" s="795">
        <v>5021.183999999999</v>
      </c>
      <c r="I22" s="796"/>
      <c r="J22" s="800"/>
      <c r="K22" s="800"/>
    </row>
    <row r="23" spans="2:11" ht="21.75" customHeight="1">
      <c r="B23" s="791">
        <v>20</v>
      </c>
      <c r="C23" s="792" t="s">
        <v>48</v>
      </c>
      <c r="D23" s="792" t="s">
        <v>38</v>
      </c>
      <c r="E23" s="793"/>
      <c r="F23" s="793"/>
      <c r="G23" s="794"/>
      <c r="H23" s="795">
        <v>823.7879999999999</v>
      </c>
      <c r="I23" s="796"/>
      <c r="J23" s="800"/>
      <c r="K23" s="800"/>
    </row>
    <row r="24" spans="2:11" ht="21.75" customHeight="1">
      <c r="B24" s="791">
        <v>21</v>
      </c>
      <c r="C24" s="792" t="s">
        <v>51</v>
      </c>
      <c r="D24" s="792"/>
      <c r="E24" s="793"/>
      <c r="F24" s="793"/>
      <c r="G24" s="794"/>
      <c r="H24" s="795">
        <v>54000</v>
      </c>
      <c r="I24" s="796"/>
      <c r="J24" s="800"/>
      <c r="K24" s="800"/>
    </row>
    <row r="25" spans="2:11" ht="12">
      <c r="B25" s="801" t="s">
        <v>53</v>
      </c>
      <c r="C25" s="801"/>
      <c r="D25" s="801"/>
      <c r="E25" s="801"/>
      <c r="F25" s="801"/>
      <c r="G25" s="802"/>
      <c r="H25" s="803">
        <v>103379.15770000001</v>
      </c>
      <c r="I25" s="796"/>
      <c r="J25" s="800"/>
      <c r="K25" s="800"/>
    </row>
    <row r="26" ht="12">
      <c r="I26" s="799"/>
    </row>
    <row r="27" spans="4:9" ht="12">
      <c r="D27" s="780" t="s">
        <v>54</v>
      </c>
      <c r="H27" s="804"/>
      <c r="I27" s="799"/>
    </row>
    <row r="28" spans="4:9" ht="12">
      <c r="D28" s="780" t="s">
        <v>54</v>
      </c>
      <c r="I28" s="799"/>
    </row>
    <row r="29" ht="12">
      <c r="I29" s="80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B1">
      <selection activeCell="B1" sqref="B1"/>
    </sheetView>
  </sheetViews>
  <sheetFormatPr defaultColWidth="9.140625" defaultRowHeight="12.75"/>
  <cols>
    <col min="1" max="1" width="0" style="805" hidden="1" customWidth="1"/>
    <col min="2" max="2" width="7.00390625" style="805" customWidth="1"/>
    <col min="3" max="3" width="50.00390625" style="805" customWidth="1"/>
    <col min="4" max="4" width="18.00390625" style="805" customWidth="1"/>
    <col min="5" max="5" width="10.8515625" style="805" customWidth="1"/>
    <col min="6" max="6" width="12.140625" style="805" customWidth="1"/>
    <col min="7" max="7" width="10.421875" style="805" customWidth="1"/>
    <col min="8" max="8" width="0.13671875" style="805" customWidth="1"/>
    <col min="9" max="9" width="12.421875" style="805" customWidth="1"/>
    <col min="10" max="10" width="5.7109375" style="806" customWidth="1"/>
    <col min="11" max="11" width="1.7109375" style="806" customWidth="1"/>
    <col min="12" max="12" width="6.28125" style="806" customWidth="1"/>
    <col min="13" max="16384" width="9.140625" style="806" customWidth="1"/>
  </cols>
  <sheetData>
    <row r="1" spans="1:12" s="809" customFormat="1" ht="33" customHeight="1">
      <c r="A1" s="805"/>
      <c r="B1" s="3416" t="s">
        <v>170</v>
      </c>
      <c r="C1" s="3416"/>
      <c r="D1" s="3416"/>
      <c r="E1" s="3416"/>
      <c r="F1" s="3416"/>
      <c r="G1" s="3416"/>
      <c r="H1" s="3416"/>
      <c r="I1" s="3416"/>
      <c r="J1" s="807"/>
      <c r="K1" s="808"/>
      <c r="L1" s="808"/>
    </row>
    <row r="2" spans="1:12" s="809" customFormat="1" ht="52.5" customHeight="1">
      <c r="A2" s="810"/>
      <c r="B2" s="811" t="s">
        <v>1</v>
      </c>
      <c r="C2" s="812" t="s">
        <v>2</v>
      </c>
      <c r="D2" s="812" t="s">
        <v>3</v>
      </c>
      <c r="E2" s="813" t="s">
        <v>4</v>
      </c>
      <c r="F2" s="813" t="s">
        <v>5</v>
      </c>
      <c r="G2" s="813" t="s">
        <v>6</v>
      </c>
      <c r="H2" s="813"/>
      <c r="I2" s="813" t="s">
        <v>7</v>
      </c>
      <c r="J2" s="807"/>
      <c r="K2" s="808"/>
      <c r="L2" s="808"/>
    </row>
    <row r="3" spans="1:12" s="809" customFormat="1" ht="24.75" customHeight="1">
      <c r="A3" s="805"/>
      <c r="B3" s="814">
        <v>1</v>
      </c>
      <c r="C3" s="815" t="s">
        <v>8</v>
      </c>
      <c r="D3" s="815" t="s">
        <v>9</v>
      </c>
      <c r="E3" s="816">
        <v>1</v>
      </c>
      <c r="F3" s="816">
        <v>1</v>
      </c>
      <c r="G3" s="817">
        <v>5460</v>
      </c>
      <c r="H3" s="817"/>
      <c r="I3" s="818">
        <v>5460</v>
      </c>
      <c r="J3" s="819"/>
      <c r="K3" s="808"/>
      <c r="L3" s="808"/>
    </row>
    <row r="4" spans="1:12" s="809" customFormat="1" ht="25.5" customHeight="1">
      <c r="A4" s="805"/>
      <c r="B4" s="814">
        <v>2</v>
      </c>
      <c r="C4" s="815" t="s">
        <v>10</v>
      </c>
      <c r="D4" s="815" t="s">
        <v>11</v>
      </c>
      <c r="E4" s="816">
        <v>0.05</v>
      </c>
      <c r="F4" s="816">
        <v>1</v>
      </c>
      <c r="G4" s="817">
        <v>6500</v>
      </c>
      <c r="H4" s="817"/>
      <c r="I4" s="818">
        <v>325</v>
      </c>
      <c r="J4" s="819"/>
      <c r="K4" s="808"/>
      <c r="L4" s="808"/>
    </row>
    <row r="5" spans="1:12" s="809" customFormat="1" ht="24" customHeight="1">
      <c r="A5" s="805"/>
      <c r="B5" s="814">
        <v>3</v>
      </c>
      <c r="C5" s="815" t="s">
        <v>14</v>
      </c>
      <c r="D5" s="815" t="s">
        <v>15</v>
      </c>
      <c r="E5" s="816">
        <v>0.3699</v>
      </c>
      <c r="F5" s="816">
        <v>1</v>
      </c>
      <c r="G5" s="817">
        <v>1500</v>
      </c>
      <c r="H5" s="817"/>
      <c r="I5" s="818">
        <v>554.85</v>
      </c>
      <c r="J5" s="819"/>
      <c r="K5" s="808"/>
      <c r="L5" s="808"/>
    </row>
    <row r="6" spans="1:12" s="809" customFormat="1" ht="24.75" customHeight="1">
      <c r="A6" s="805"/>
      <c r="B6" s="814">
        <v>4</v>
      </c>
      <c r="C6" s="815" t="s">
        <v>16</v>
      </c>
      <c r="D6" s="815" t="s">
        <v>15</v>
      </c>
      <c r="E6" s="816">
        <v>0.3699</v>
      </c>
      <c r="F6" s="816">
        <v>2</v>
      </c>
      <c r="G6" s="817">
        <v>1440</v>
      </c>
      <c r="H6" s="817"/>
      <c r="I6" s="818">
        <v>1065.3120000000001</v>
      </c>
      <c r="J6" s="819"/>
      <c r="K6" s="808"/>
      <c r="L6" s="808"/>
    </row>
    <row r="7" spans="1:12" s="809" customFormat="1" ht="25.5" customHeight="1">
      <c r="A7" s="805"/>
      <c r="B7" s="814">
        <v>5</v>
      </c>
      <c r="C7" s="815" t="s">
        <v>17</v>
      </c>
      <c r="D7" s="815" t="s">
        <v>15</v>
      </c>
      <c r="E7" s="816">
        <v>0.3699</v>
      </c>
      <c r="F7" s="816">
        <v>2</v>
      </c>
      <c r="G7" s="817">
        <v>1320</v>
      </c>
      <c r="H7" s="817"/>
      <c r="I7" s="818">
        <v>976.5360000000001</v>
      </c>
      <c r="J7" s="819"/>
      <c r="K7" s="808"/>
      <c r="L7" s="808"/>
    </row>
    <row r="8" spans="1:12" s="809" customFormat="1" ht="26.25" customHeight="1">
      <c r="A8" s="805"/>
      <c r="B8" s="814">
        <v>6</v>
      </c>
      <c r="C8" s="815" t="s">
        <v>18</v>
      </c>
      <c r="D8" s="815" t="s">
        <v>19</v>
      </c>
      <c r="E8" s="816">
        <v>0.3</v>
      </c>
      <c r="F8" s="816">
        <v>2</v>
      </c>
      <c r="G8" s="817">
        <v>559.29</v>
      </c>
      <c r="H8" s="817"/>
      <c r="I8" s="818">
        <v>335.57399999999996</v>
      </c>
      <c r="J8" s="819"/>
      <c r="K8" s="808"/>
      <c r="L8" s="808"/>
    </row>
    <row r="9" spans="1:12" s="809" customFormat="1" ht="35.25" customHeight="1">
      <c r="A9" s="805"/>
      <c r="B9" s="814">
        <v>7</v>
      </c>
      <c r="C9" s="815" t="s">
        <v>169</v>
      </c>
      <c r="D9" s="815" t="s">
        <v>15</v>
      </c>
      <c r="E9" s="816">
        <v>0.3699</v>
      </c>
      <c r="F9" s="816">
        <v>2</v>
      </c>
      <c r="G9" s="817">
        <v>1099</v>
      </c>
      <c r="H9" s="817"/>
      <c r="I9" s="818">
        <v>813.0402</v>
      </c>
      <c r="J9" s="819"/>
      <c r="K9" s="808"/>
      <c r="L9" s="808"/>
    </row>
    <row r="10" spans="1:12" s="809" customFormat="1" ht="33.75" customHeight="1">
      <c r="A10" s="805"/>
      <c r="B10" s="814">
        <v>8</v>
      </c>
      <c r="C10" s="815" t="s">
        <v>105</v>
      </c>
      <c r="D10" s="815" t="s">
        <v>15</v>
      </c>
      <c r="E10" s="816">
        <v>0.3699</v>
      </c>
      <c r="F10" s="816">
        <v>1</v>
      </c>
      <c r="G10" s="820">
        <v>1710</v>
      </c>
      <c r="H10" s="820"/>
      <c r="I10" s="818">
        <v>632.529</v>
      </c>
      <c r="J10" s="819"/>
      <c r="K10" s="808"/>
      <c r="L10" s="808"/>
    </row>
    <row r="11" spans="1:12" s="809" customFormat="1" ht="23.25" customHeight="1">
      <c r="A11" s="805"/>
      <c r="B11" s="814">
        <v>9</v>
      </c>
      <c r="C11" s="815" t="s">
        <v>22</v>
      </c>
      <c r="D11" s="815" t="s">
        <v>23</v>
      </c>
      <c r="E11" s="816">
        <v>1</v>
      </c>
      <c r="F11" s="816">
        <v>2</v>
      </c>
      <c r="G11" s="817">
        <v>965</v>
      </c>
      <c r="H11" s="817"/>
      <c r="I11" s="818">
        <v>1930</v>
      </c>
      <c r="J11" s="819"/>
      <c r="K11" s="808"/>
      <c r="L11" s="808"/>
    </row>
    <row r="12" spans="1:12" s="809" customFormat="1" ht="24.75" customHeight="1">
      <c r="A12" s="805"/>
      <c r="B12" s="814">
        <v>10</v>
      </c>
      <c r="C12" s="815" t="s">
        <v>25</v>
      </c>
      <c r="D12" s="815" t="s">
        <v>15</v>
      </c>
      <c r="E12" s="816">
        <v>0.3699</v>
      </c>
      <c r="F12" s="816">
        <v>1</v>
      </c>
      <c r="G12" s="821">
        <v>9936</v>
      </c>
      <c r="H12" s="821"/>
      <c r="I12" s="818">
        <v>3675.3264</v>
      </c>
      <c r="J12" s="819"/>
      <c r="K12" s="808"/>
      <c r="L12" s="808"/>
    </row>
    <row r="13" spans="1:12" s="809" customFormat="1" ht="24.75" customHeight="1">
      <c r="A13" s="805"/>
      <c r="B13" s="814">
        <v>11</v>
      </c>
      <c r="C13" s="815" t="s">
        <v>26</v>
      </c>
      <c r="D13" s="815" t="s">
        <v>9</v>
      </c>
      <c r="E13" s="816">
        <v>1</v>
      </c>
      <c r="F13" s="816">
        <v>1</v>
      </c>
      <c r="G13" s="821">
        <v>850</v>
      </c>
      <c r="H13" s="821"/>
      <c r="I13" s="818">
        <v>850</v>
      </c>
      <c r="J13" s="819"/>
      <c r="K13" s="808"/>
      <c r="L13" s="808"/>
    </row>
    <row r="14" spans="1:12" s="809" customFormat="1" ht="32.25" customHeight="1">
      <c r="A14" s="805"/>
      <c r="B14" s="814">
        <v>12</v>
      </c>
      <c r="C14" s="815" t="s">
        <v>136</v>
      </c>
      <c r="D14" s="815" t="s">
        <v>30</v>
      </c>
      <c r="E14" s="816">
        <v>0.3699</v>
      </c>
      <c r="F14" s="816">
        <v>1</v>
      </c>
      <c r="G14" s="817">
        <v>14039</v>
      </c>
      <c r="H14" s="817"/>
      <c r="I14" s="818">
        <v>5193.0261</v>
      </c>
      <c r="J14" s="819"/>
      <c r="K14" s="808"/>
      <c r="L14" s="808"/>
    </row>
    <row r="15" spans="1:12" s="809" customFormat="1" ht="24" customHeight="1">
      <c r="A15" s="805"/>
      <c r="B15" s="814">
        <v>13</v>
      </c>
      <c r="C15" s="815" t="s">
        <v>32</v>
      </c>
      <c r="D15" s="815" t="s">
        <v>33</v>
      </c>
      <c r="E15" s="816">
        <v>150</v>
      </c>
      <c r="F15" s="816" t="s">
        <v>34</v>
      </c>
      <c r="G15" s="817">
        <v>22.39</v>
      </c>
      <c r="H15" s="817"/>
      <c r="I15" s="818">
        <v>3358.5</v>
      </c>
      <c r="J15" s="819"/>
      <c r="K15" s="808"/>
      <c r="L15" s="819"/>
    </row>
    <row r="16" spans="1:12" s="809" customFormat="1" ht="27.75" customHeight="1">
      <c r="A16" s="805"/>
      <c r="B16" s="814">
        <v>14</v>
      </c>
      <c r="C16" s="815" t="s">
        <v>35</v>
      </c>
      <c r="D16" s="815" t="s">
        <v>36</v>
      </c>
      <c r="E16" s="816">
        <v>0.3</v>
      </c>
      <c r="F16" s="816" t="s">
        <v>34</v>
      </c>
      <c r="G16" s="817">
        <v>408.6</v>
      </c>
      <c r="H16" s="817"/>
      <c r="I16" s="818">
        <v>122.58</v>
      </c>
      <c r="J16" s="819"/>
      <c r="K16" s="808"/>
      <c r="L16" s="808"/>
    </row>
    <row r="17" spans="1:12" s="809" customFormat="1" ht="24.75" customHeight="1">
      <c r="A17" s="805"/>
      <c r="B17" s="814">
        <v>15</v>
      </c>
      <c r="C17" s="815" t="s">
        <v>37</v>
      </c>
      <c r="D17" s="815" t="s">
        <v>38</v>
      </c>
      <c r="E17" s="816">
        <v>50</v>
      </c>
      <c r="F17" s="816" t="s">
        <v>34</v>
      </c>
      <c r="G17" s="817">
        <v>20.13</v>
      </c>
      <c r="H17" s="817"/>
      <c r="I17" s="818">
        <v>1006.5</v>
      </c>
      <c r="J17" s="819"/>
      <c r="K17" s="808"/>
      <c r="L17" s="808"/>
    </row>
    <row r="18" spans="1:12" s="809" customFormat="1" ht="36" customHeight="1">
      <c r="A18" s="805"/>
      <c r="B18" s="814">
        <v>16</v>
      </c>
      <c r="C18" s="815" t="s">
        <v>39</v>
      </c>
      <c r="D18" s="815" t="s">
        <v>33</v>
      </c>
      <c r="E18" s="816">
        <v>100</v>
      </c>
      <c r="F18" s="816" t="s">
        <v>34</v>
      </c>
      <c r="G18" s="817">
        <v>41.8</v>
      </c>
      <c r="H18" s="817"/>
      <c r="I18" s="818">
        <v>4180</v>
      </c>
      <c r="J18" s="819"/>
      <c r="K18" s="808"/>
      <c r="L18" s="808"/>
    </row>
    <row r="19" spans="1:12" s="809" customFormat="1" ht="19.5" customHeight="1">
      <c r="A19" s="805"/>
      <c r="B19" s="814">
        <v>17</v>
      </c>
      <c r="C19" s="815" t="s">
        <v>46</v>
      </c>
      <c r="D19" s="815"/>
      <c r="E19" s="816"/>
      <c r="F19" s="816" t="s">
        <v>47</v>
      </c>
      <c r="G19" s="817"/>
      <c r="H19" s="817"/>
      <c r="I19" s="818">
        <v>5681.664</v>
      </c>
      <c r="J19" s="819"/>
      <c r="K19" s="808"/>
      <c r="L19" s="808"/>
    </row>
    <row r="20" spans="1:12" s="809" customFormat="1" ht="21" customHeight="1">
      <c r="A20" s="805"/>
      <c r="B20" s="814">
        <v>18</v>
      </c>
      <c r="C20" s="815" t="s">
        <v>48</v>
      </c>
      <c r="D20" s="815" t="s">
        <v>38</v>
      </c>
      <c r="E20" s="816"/>
      <c r="F20" s="816"/>
      <c r="G20" s="817"/>
      <c r="H20" s="817"/>
      <c r="I20" s="818">
        <v>932.1479999999999</v>
      </c>
      <c r="J20" s="819"/>
      <c r="K20" s="808"/>
      <c r="L20" s="808"/>
    </row>
    <row r="21" spans="2:12" ht="24.75" customHeight="1">
      <c r="B21" s="814">
        <v>19</v>
      </c>
      <c r="C21" s="815" t="s">
        <v>50</v>
      </c>
      <c r="D21" s="815" t="s">
        <v>15</v>
      </c>
      <c r="E21" s="816">
        <v>0.3699</v>
      </c>
      <c r="F21" s="816">
        <v>12</v>
      </c>
      <c r="G21" s="817">
        <v>3290</v>
      </c>
      <c r="H21" s="817"/>
      <c r="I21" s="818">
        <v>14603.652000000002</v>
      </c>
      <c r="J21" s="819"/>
      <c r="K21" s="822"/>
      <c r="L21" s="822"/>
    </row>
    <row r="22" spans="2:12" ht="21.75" customHeight="1">
      <c r="B22" s="814">
        <v>20</v>
      </c>
      <c r="C22" s="815" t="s">
        <v>51</v>
      </c>
      <c r="D22" s="815"/>
      <c r="E22" s="816"/>
      <c r="F22" s="816"/>
      <c r="G22" s="817"/>
      <c r="H22" s="817"/>
      <c r="I22" s="818">
        <v>62000</v>
      </c>
      <c r="J22" s="819"/>
      <c r="K22" s="822"/>
      <c r="L22" s="822"/>
    </row>
    <row r="23" spans="2:12" ht="18.75" customHeight="1">
      <c r="B23" s="814">
        <v>21</v>
      </c>
      <c r="C23" s="815" t="s">
        <v>137</v>
      </c>
      <c r="D23" s="815"/>
      <c r="E23" s="816"/>
      <c r="F23" s="816"/>
      <c r="G23" s="817"/>
      <c r="H23" s="817"/>
      <c r="I23" s="823">
        <v>0</v>
      </c>
      <c r="J23" s="819"/>
      <c r="K23" s="822"/>
      <c r="L23" s="822"/>
    </row>
    <row r="24" spans="2:12" ht="12">
      <c r="B24" s="824" t="s">
        <v>53</v>
      </c>
      <c r="C24" s="824"/>
      <c r="D24" s="824"/>
      <c r="E24" s="824"/>
      <c r="F24" s="824"/>
      <c r="G24" s="825"/>
      <c r="H24" s="825"/>
      <c r="I24" s="826">
        <v>113696.2377</v>
      </c>
      <c r="J24" s="819"/>
      <c r="K24" s="822"/>
      <c r="L24" s="822"/>
    </row>
    <row r="25" ht="12">
      <c r="J25" s="819" t="s">
        <v>54</v>
      </c>
    </row>
    <row r="26" spans="9:10" ht="12">
      <c r="I26" s="827"/>
      <c r="J26" s="822" t="s">
        <v>54</v>
      </c>
    </row>
    <row r="27" ht="12">
      <c r="D27" s="805" t="s">
        <v>54</v>
      </c>
    </row>
    <row r="28" ht="12">
      <c r="D28" s="805" t="s">
        <v>54</v>
      </c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B1">
      <selection activeCell="B1" sqref="B1"/>
    </sheetView>
  </sheetViews>
  <sheetFormatPr defaultColWidth="9.140625" defaultRowHeight="12.75"/>
  <cols>
    <col min="1" max="1" width="0" style="828" hidden="1" customWidth="1"/>
    <col min="2" max="2" width="4.140625" style="828" customWidth="1"/>
    <col min="3" max="3" width="47.140625" style="828" customWidth="1"/>
    <col min="4" max="4" width="15.7109375" style="828" customWidth="1"/>
    <col min="5" max="5" width="10.28125" style="828" customWidth="1"/>
    <col min="6" max="6" width="9.28125" style="828" customWidth="1"/>
    <col min="7" max="7" width="12.421875" style="828" customWidth="1"/>
    <col min="8" max="8" width="16.7109375" style="828" customWidth="1"/>
    <col min="9" max="9" width="6.421875" style="829" customWidth="1"/>
    <col min="10" max="10" width="1.7109375" style="830" customWidth="1"/>
    <col min="11" max="16384" width="9.140625" style="830" customWidth="1"/>
  </cols>
  <sheetData>
    <row r="1" spans="1:9" s="831" customFormat="1" ht="51" customHeight="1">
      <c r="A1" s="828"/>
      <c r="B1" s="3417" t="s">
        <v>171</v>
      </c>
      <c r="C1" s="3417"/>
      <c r="D1" s="3417"/>
      <c r="E1" s="3417"/>
      <c r="F1" s="3417"/>
      <c r="G1" s="3417"/>
      <c r="H1" s="3417"/>
      <c r="I1" s="829"/>
    </row>
    <row r="2" spans="1:9" s="831" customFormat="1" ht="15" customHeight="1">
      <c r="A2" s="828"/>
      <c r="B2" s="832"/>
      <c r="C2" s="832"/>
      <c r="D2" s="832"/>
      <c r="E2" s="832"/>
      <c r="F2" s="832"/>
      <c r="G2" s="832"/>
      <c r="H2" s="832"/>
      <c r="I2" s="829"/>
    </row>
    <row r="3" spans="1:11" s="831" customFormat="1" ht="52.5" customHeight="1">
      <c r="A3" s="833"/>
      <c r="B3" s="834" t="s">
        <v>1</v>
      </c>
      <c r="C3" s="835" t="s">
        <v>2</v>
      </c>
      <c r="D3" s="835" t="s">
        <v>3</v>
      </c>
      <c r="E3" s="836" t="s">
        <v>4</v>
      </c>
      <c r="F3" s="836" t="s">
        <v>5</v>
      </c>
      <c r="G3" s="836" t="s">
        <v>6</v>
      </c>
      <c r="H3" s="837" t="s">
        <v>7</v>
      </c>
      <c r="I3" s="838"/>
      <c r="J3" s="839"/>
      <c r="K3" s="839"/>
    </row>
    <row r="4" spans="1:11" s="831" customFormat="1" ht="21.75" customHeight="1">
      <c r="A4" s="828"/>
      <c r="B4" s="840">
        <v>1</v>
      </c>
      <c r="C4" s="841" t="s">
        <v>8</v>
      </c>
      <c r="D4" s="842" t="s">
        <v>9</v>
      </c>
      <c r="E4" s="843">
        <v>1</v>
      </c>
      <c r="F4" s="843">
        <v>1</v>
      </c>
      <c r="G4" s="844">
        <v>5460</v>
      </c>
      <c r="H4" s="845">
        <v>5460</v>
      </c>
      <c r="I4" s="846"/>
      <c r="J4" s="839"/>
      <c r="K4" s="839"/>
    </row>
    <row r="5" spans="1:11" s="831" customFormat="1" ht="25.5" customHeight="1">
      <c r="A5" s="828"/>
      <c r="B5" s="840">
        <v>2</v>
      </c>
      <c r="C5" s="841" t="s">
        <v>10</v>
      </c>
      <c r="D5" s="842" t="s">
        <v>11</v>
      </c>
      <c r="E5" s="843">
        <v>0.1</v>
      </c>
      <c r="F5" s="843">
        <v>2</v>
      </c>
      <c r="G5" s="844">
        <v>6500</v>
      </c>
      <c r="H5" s="845">
        <v>1300</v>
      </c>
      <c r="I5" s="846"/>
      <c r="J5" s="839"/>
      <c r="K5" s="839"/>
    </row>
    <row r="6" spans="1:11" s="831" customFormat="1" ht="19.5" customHeight="1">
      <c r="A6" s="828"/>
      <c r="B6" s="840">
        <v>3</v>
      </c>
      <c r="C6" s="841" t="s">
        <v>12</v>
      </c>
      <c r="D6" s="842" t="s">
        <v>13</v>
      </c>
      <c r="E6" s="843">
        <v>8</v>
      </c>
      <c r="F6" s="843">
        <v>4</v>
      </c>
      <c r="G6" s="844">
        <v>146.72</v>
      </c>
      <c r="H6" s="845">
        <v>4695.04</v>
      </c>
      <c r="I6" s="846"/>
      <c r="J6" s="839"/>
      <c r="K6" s="839"/>
    </row>
    <row r="7" spans="1:11" s="831" customFormat="1" ht="24" customHeight="1">
      <c r="A7" s="828"/>
      <c r="B7" s="840">
        <v>4</v>
      </c>
      <c r="C7" s="841" t="s">
        <v>14</v>
      </c>
      <c r="D7" s="842" t="s">
        <v>15</v>
      </c>
      <c r="E7" s="843">
        <v>0.6347</v>
      </c>
      <c r="F7" s="843">
        <v>2</v>
      </c>
      <c r="G7" s="844">
        <v>1500</v>
      </c>
      <c r="H7" s="845">
        <v>1904.1</v>
      </c>
      <c r="I7" s="846"/>
      <c r="J7" s="839"/>
      <c r="K7" s="839"/>
    </row>
    <row r="8" spans="1:11" s="831" customFormat="1" ht="24.75" customHeight="1">
      <c r="A8" s="828"/>
      <c r="B8" s="840">
        <v>5</v>
      </c>
      <c r="C8" s="841" t="s">
        <v>16</v>
      </c>
      <c r="D8" s="842" t="s">
        <v>15</v>
      </c>
      <c r="E8" s="843">
        <v>0.6347</v>
      </c>
      <c r="F8" s="843">
        <v>2</v>
      </c>
      <c r="G8" s="844">
        <v>1440</v>
      </c>
      <c r="H8" s="845">
        <v>1827.9360000000001</v>
      </c>
      <c r="I8" s="846"/>
      <c r="J8" s="839"/>
      <c r="K8" s="839"/>
    </row>
    <row r="9" spans="1:11" s="831" customFormat="1" ht="22.5" customHeight="1">
      <c r="A9" s="828"/>
      <c r="B9" s="840">
        <v>6</v>
      </c>
      <c r="C9" s="841" t="s">
        <v>17</v>
      </c>
      <c r="D9" s="842" t="s">
        <v>15</v>
      </c>
      <c r="E9" s="843">
        <v>0.6347</v>
      </c>
      <c r="F9" s="843">
        <v>2</v>
      </c>
      <c r="G9" s="844">
        <v>1320</v>
      </c>
      <c r="H9" s="845">
        <v>1675.6080000000002</v>
      </c>
      <c r="I9" s="846"/>
      <c r="J9" s="839"/>
      <c r="K9" s="839"/>
    </row>
    <row r="10" spans="1:11" s="831" customFormat="1" ht="28.5" customHeight="1">
      <c r="A10" s="828"/>
      <c r="B10" s="840">
        <v>7</v>
      </c>
      <c r="C10" s="841" t="s">
        <v>18</v>
      </c>
      <c r="D10" s="842" t="s">
        <v>19</v>
      </c>
      <c r="E10" s="843">
        <v>0.3</v>
      </c>
      <c r="F10" s="843">
        <v>2</v>
      </c>
      <c r="G10" s="844">
        <v>559.29</v>
      </c>
      <c r="H10" s="845">
        <v>335.57399999999996</v>
      </c>
      <c r="I10" s="846"/>
      <c r="J10" s="839"/>
      <c r="K10" s="839"/>
    </row>
    <row r="11" spans="1:11" s="831" customFormat="1" ht="42.75" customHeight="1">
      <c r="A11" s="828"/>
      <c r="B11" s="840">
        <v>8</v>
      </c>
      <c r="C11" s="841" t="s">
        <v>20</v>
      </c>
      <c r="D11" s="842" t="s">
        <v>15</v>
      </c>
      <c r="E11" s="843">
        <v>0.6347</v>
      </c>
      <c r="F11" s="843">
        <v>2</v>
      </c>
      <c r="G11" s="844">
        <v>1099</v>
      </c>
      <c r="H11" s="845">
        <v>1395.0706</v>
      </c>
      <c r="I11" s="846"/>
      <c r="J11" s="839"/>
      <c r="K11" s="839"/>
    </row>
    <row r="12" spans="1:11" s="831" customFormat="1" ht="55.5" customHeight="1">
      <c r="A12" s="828"/>
      <c r="B12" s="840">
        <v>9</v>
      </c>
      <c r="C12" s="841" t="s">
        <v>21</v>
      </c>
      <c r="D12" s="842" t="s">
        <v>15</v>
      </c>
      <c r="E12" s="843">
        <v>0.6347</v>
      </c>
      <c r="F12" s="843">
        <v>2</v>
      </c>
      <c r="G12" s="847">
        <v>1710</v>
      </c>
      <c r="H12" s="845">
        <v>2170.674</v>
      </c>
      <c r="I12" s="846"/>
      <c r="J12" s="839"/>
      <c r="K12" s="839"/>
    </row>
    <row r="13" spans="1:11" s="831" customFormat="1" ht="24.75" customHeight="1">
      <c r="A13" s="828"/>
      <c r="B13" s="840">
        <v>10</v>
      </c>
      <c r="C13" s="841" t="s">
        <v>26</v>
      </c>
      <c r="D13" s="842" t="s">
        <v>9</v>
      </c>
      <c r="E13" s="843">
        <v>1</v>
      </c>
      <c r="F13" s="843">
        <v>2</v>
      </c>
      <c r="G13" s="848">
        <v>3036.14</v>
      </c>
      <c r="H13" s="845">
        <v>6072.28</v>
      </c>
      <c r="I13" s="846"/>
      <c r="J13" s="839"/>
      <c r="K13" s="839"/>
    </row>
    <row r="14" spans="1:11" s="831" customFormat="1" ht="39" customHeight="1">
      <c r="A14" s="828"/>
      <c r="B14" s="840">
        <v>11</v>
      </c>
      <c r="C14" s="841" t="s">
        <v>29</v>
      </c>
      <c r="D14" s="842" t="s">
        <v>30</v>
      </c>
      <c r="E14" s="843">
        <v>0.6347</v>
      </c>
      <c r="F14" s="843">
        <v>1</v>
      </c>
      <c r="G14" s="844">
        <v>8039</v>
      </c>
      <c r="H14" s="845">
        <v>5102.353300000001</v>
      </c>
      <c r="I14" s="846"/>
      <c r="J14" s="839"/>
      <c r="K14" s="839"/>
    </row>
    <row r="15" spans="1:11" s="831" customFormat="1" ht="18.75" customHeight="1">
      <c r="A15" s="828"/>
      <c r="B15" s="840">
        <v>12</v>
      </c>
      <c r="C15" s="841" t="s">
        <v>32</v>
      </c>
      <c r="D15" s="841" t="s">
        <v>33</v>
      </c>
      <c r="E15" s="843">
        <v>70</v>
      </c>
      <c r="F15" s="849" t="s">
        <v>34</v>
      </c>
      <c r="G15" s="844">
        <v>22.39</v>
      </c>
      <c r="H15" s="845">
        <v>1567.3</v>
      </c>
      <c r="I15" s="846"/>
      <c r="J15" s="839"/>
      <c r="K15" s="839"/>
    </row>
    <row r="16" spans="1:11" s="831" customFormat="1" ht="23.25" customHeight="1">
      <c r="A16" s="828"/>
      <c r="B16" s="840">
        <v>13</v>
      </c>
      <c r="C16" s="841" t="s">
        <v>35</v>
      </c>
      <c r="D16" s="841" t="s">
        <v>36</v>
      </c>
      <c r="E16" s="843">
        <v>1</v>
      </c>
      <c r="F16" s="849" t="s">
        <v>34</v>
      </c>
      <c r="G16" s="844">
        <v>408.6</v>
      </c>
      <c r="H16" s="845">
        <v>408.6</v>
      </c>
      <c r="I16" s="846"/>
      <c r="J16" s="839"/>
      <c r="K16" s="839"/>
    </row>
    <row r="17" spans="1:11" s="831" customFormat="1" ht="19.5" customHeight="1">
      <c r="A17" s="828"/>
      <c r="B17" s="840">
        <v>14</v>
      </c>
      <c r="C17" s="841" t="s">
        <v>37</v>
      </c>
      <c r="D17" s="841" t="s">
        <v>38</v>
      </c>
      <c r="E17" s="843">
        <v>20</v>
      </c>
      <c r="F17" s="849" t="s">
        <v>34</v>
      </c>
      <c r="G17" s="844">
        <v>20.13</v>
      </c>
      <c r="H17" s="845">
        <v>402.6</v>
      </c>
      <c r="I17" s="846"/>
      <c r="J17" s="839"/>
      <c r="K17" s="850"/>
    </row>
    <row r="18" spans="1:11" s="831" customFormat="1" ht="28.5" customHeight="1">
      <c r="A18" s="828"/>
      <c r="B18" s="840">
        <v>15</v>
      </c>
      <c r="C18" s="841" t="s">
        <v>39</v>
      </c>
      <c r="D18" s="841" t="s">
        <v>33</v>
      </c>
      <c r="E18" s="843">
        <v>40</v>
      </c>
      <c r="F18" s="849" t="s">
        <v>34</v>
      </c>
      <c r="G18" s="844">
        <v>41.8</v>
      </c>
      <c r="H18" s="845">
        <v>1672</v>
      </c>
      <c r="I18" s="846"/>
      <c r="J18" s="839"/>
      <c r="K18" s="839"/>
    </row>
    <row r="19" spans="1:11" s="831" customFormat="1" ht="27" customHeight="1">
      <c r="A19" s="828"/>
      <c r="B19" s="840">
        <v>16</v>
      </c>
      <c r="C19" s="841" t="s">
        <v>40</v>
      </c>
      <c r="D19" s="841" t="s">
        <v>38</v>
      </c>
      <c r="E19" s="843">
        <v>20</v>
      </c>
      <c r="F19" s="849" t="s">
        <v>34</v>
      </c>
      <c r="G19" s="844">
        <v>170.7</v>
      </c>
      <c r="H19" s="845">
        <v>3414</v>
      </c>
      <c r="I19" s="846"/>
      <c r="J19" s="839"/>
      <c r="K19" s="839"/>
    </row>
    <row r="20" spans="1:11" s="831" customFormat="1" ht="25.5" customHeight="1">
      <c r="A20" s="828"/>
      <c r="B20" s="840">
        <v>17</v>
      </c>
      <c r="C20" s="841" t="s">
        <v>41</v>
      </c>
      <c r="D20" s="841" t="s">
        <v>38</v>
      </c>
      <c r="E20" s="843">
        <v>25</v>
      </c>
      <c r="F20" s="849" t="s">
        <v>34</v>
      </c>
      <c r="G20" s="844">
        <v>183.3</v>
      </c>
      <c r="H20" s="845">
        <v>4582.5</v>
      </c>
      <c r="I20" s="846"/>
      <c r="J20" s="839"/>
      <c r="K20" s="839"/>
    </row>
    <row r="21" spans="1:11" s="831" customFormat="1" ht="24" customHeight="1">
      <c r="A21" s="828"/>
      <c r="B21" s="840">
        <v>18</v>
      </c>
      <c r="C21" s="841" t="s">
        <v>42</v>
      </c>
      <c r="D21" s="841" t="s">
        <v>38</v>
      </c>
      <c r="E21" s="843">
        <v>25</v>
      </c>
      <c r="F21" s="849" t="s">
        <v>34</v>
      </c>
      <c r="G21" s="844">
        <v>36.39</v>
      </c>
      <c r="H21" s="845">
        <v>909.75</v>
      </c>
      <c r="I21" s="846"/>
      <c r="J21" s="839"/>
      <c r="K21" s="839"/>
    </row>
    <row r="22" spans="1:11" s="831" customFormat="1" ht="25.5" customHeight="1">
      <c r="A22" s="828"/>
      <c r="B22" s="840">
        <v>19</v>
      </c>
      <c r="C22" s="841" t="s">
        <v>43</v>
      </c>
      <c r="D22" s="841" t="s">
        <v>38</v>
      </c>
      <c r="E22" s="843">
        <v>20</v>
      </c>
      <c r="F22" s="849" t="s">
        <v>34</v>
      </c>
      <c r="G22" s="844">
        <v>137</v>
      </c>
      <c r="H22" s="845">
        <v>2740</v>
      </c>
      <c r="I22" s="846"/>
      <c r="J22" s="839"/>
      <c r="K22" s="839"/>
    </row>
    <row r="23" spans="1:11" s="831" customFormat="1" ht="17.25" customHeight="1">
      <c r="A23" s="828"/>
      <c r="B23" s="840">
        <v>20</v>
      </c>
      <c r="C23" s="841" t="s">
        <v>44</v>
      </c>
      <c r="D23" s="841" t="s">
        <v>45</v>
      </c>
      <c r="E23" s="843">
        <v>0</v>
      </c>
      <c r="F23" s="843">
        <v>2</v>
      </c>
      <c r="G23" s="844">
        <v>1514.7</v>
      </c>
      <c r="H23" s="845">
        <v>0</v>
      </c>
      <c r="I23" s="846"/>
      <c r="J23" s="839"/>
      <c r="K23" s="839"/>
    </row>
    <row r="24" spans="2:11" ht="21.75" customHeight="1">
      <c r="B24" s="840">
        <v>21</v>
      </c>
      <c r="C24" s="841" t="s">
        <v>50</v>
      </c>
      <c r="D24" s="842" t="s">
        <v>15</v>
      </c>
      <c r="E24" s="843">
        <v>0.6347</v>
      </c>
      <c r="F24" s="843">
        <v>12</v>
      </c>
      <c r="G24" s="844">
        <v>3290</v>
      </c>
      <c r="H24" s="845">
        <v>25057.956000000002</v>
      </c>
      <c r="I24" s="846"/>
      <c r="J24" s="851"/>
      <c r="K24" s="851"/>
    </row>
    <row r="25" spans="2:11" ht="17.25" customHeight="1">
      <c r="B25" s="840">
        <v>22</v>
      </c>
      <c r="C25" s="841" t="s">
        <v>46</v>
      </c>
      <c r="D25" s="841"/>
      <c r="E25" s="843">
        <v>634.7</v>
      </c>
      <c r="F25" s="849" t="s">
        <v>47</v>
      </c>
      <c r="G25" s="844"/>
      <c r="H25" s="845">
        <v>9748.992</v>
      </c>
      <c r="I25" s="846"/>
      <c r="J25" s="851"/>
      <c r="K25" s="851"/>
    </row>
    <row r="26" spans="2:11" ht="16.5" customHeight="1">
      <c r="B26" s="840">
        <v>23</v>
      </c>
      <c r="C26" s="841" t="s">
        <v>48</v>
      </c>
      <c r="D26" s="841" t="s">
        <v>38</v>
      </c>
      <c r="E26" s="843">
        <v>634.7</v>
      </c>
      <c r="F26" s="843">
        <v>12</v>
      </c>
      <c r="G26" s="844">
        <v>0.21</v>
      </c>
      <c r="H26" s="845">
        <v>1599.444</v>
      </c>
      <c r="I26" s="846"/>
      <c r="J26" s="851"/>
      <c r="K26" s="851"/>
    </row>
    <row r="27" spans="2:11" ht="17.25" customHeight="1">
      <c r="B27" s="840">
        <v>24</v>
      </c>
      <c r="C27" s="841" t="s">
        <v>64</v>
      </c>
      <c r="D27" s="841"/>
      <c r="E27" s="843"/>
      <c r="F27" s="843"/>
      <c r="G27" s="852"/>
      <c r="H27" s="845">
        <v>5500</v>
      </c>
      <c r="I27" s="846"/>
      <c r="J27" s="851"/>
      <c r="K27" s="851"/>
    </row>
    <row r="28" spans="2:11" ht="18.75" customHeight="1">
      <c r="B28" s="840">
        <v>25</v>
      </c>
      <c r="C28" s="853" t="s">
        <v>71</v>
      </c>
      <c r="D28" s="841" t="s">
        <v>66</v>
      </c>
      <c r="E28" s="854">
        <v>6</v>
      </c>
      <c r="F28" s="854">
        <v>1</v>
      </c>
      <c r="G28" s="854">
        <v>1585.23</v>
      </c>
      <c r="H28" s="855">
        <v>9511.38</v>
      </c>
      <c r="I28" s="846"/>
      <c r="J28" s="851"/>
      <c r="K28" s="851"/>
    </row>
    <row r="29" spans="2:11" ht="18.75" customHeight="1">
      <c r="B29" s="840">
        <v>26</v>
      </c>
      <c r="C29" s="841" t="s">
        <v>70</v>
      </c>
      <c r="D29" s="841" t="s">
        <v>66</v>
      </c>
      <c r="E29" s="854">
        <v>4</v>
      </c>
      <c r="F29" s="854">
        <v>1</v>
      </c>
      <c r="G29" s="854">
        <v>1039.3</v>
      </c>
      <c r="H29" s="855">
        <v>4157.2</v>
      </c>
      <c r="I29" s="846"/>
      <c r="J29" s="851"/>
      <c r="K29" s="851"/>
    </row>
    <row r="30" spans="2:11" ht="16.5" customHeight="1">
      <c r="B30" s="840">
        <v>27</v>
      </c>
      <c r="C30" s="856" t="s">
        <v>72</v>
      </c>
      <c r="D30" s="856" t="s">
        <v>73</v>
      </c>
      <c r="E30" s="857">
        <v>2</v>
      </c>
      <c r="F30" s="857">
        <v>1</v>
      </c>
      <c r="G30" s="858">
        <v>4152</v>
      </c>
      <c r="H30" s="859">
        <v>8304</v>
      </c>
      <c r="I30" s="846"/>
      <c r="J30" s="851"/>
      <c r="K30" s="851"/>
    </row>
    <row r="31" spans="2:11" ht="18.75" customHeight="1">
      <c r="B31" s="840">
        <v>28</v>
      </c>
      <c r="C31" s="841" t="s">
        <v>74</v>
      </c>
      <c r="D31" s="841" t="s">
        <v>75</v>
      </c>
      <c r="E31" s="854">
        <v>1</v>
      </c>
      <c r="F31" s="854">
        <v>1</v>
      </c>
      <c r="G31" s="854">
        <v>4152</v>
      </c>
      <c r="H31" s="855">
        <v>4152</v>
      </c>
      <c r="I31" s="846"/>
      <c r="J31" s="851"/>
      <c r="K31" s="851"/>
    </row>
    <row r="32" spans="2:11" ht="18" customHeight="1">
      <c r="B32" s="840">
        <v>29</v>
      </c>
      <c r="C32" s="841" t="s">
        <v>67</v>
      </c>
      <c r="D32" s="841" t="s">
        <v>66</v>
      </c>
      <c r="E32" s="854">
        <v>4</v>
      </c>
      <c r="F32" s="854">
        <v>1</v>
      </c>
      <c r="G32" s="854">
        <v>1124.6</v>
      </c>
      <c r="H32" s="855">
        <v>4498.4</v>
      </c>
      <c r="I32" s="846"/>
      <c r="J32" s="851"/>
      <c r="K32" s="851"/>
    </row>
    <row r="33" spans="2:11" ht="18" customHeight="1">
      <c r="B33" s="840">
        <v>30</v>
      </c>
      <c r="C33" s="841" t="s">
        <v>65</v>
      </c>
      <c r="D33" s="841" t="s">
        <v>66</v>
      </c>
      <c r="E33" s="854">
        <v>6</v>
      </c>
      <c r="F33" s="854">
        <v>1</v>
      </c>
      <c r="G33" s="854">
        <v>1443.34</v>
      </c>
      <c r="H33" s="855">
        <v>8660.04</v>
      </c>
      <c r="I33" s="846"/>
      <c r="J33" s="851"/>
      <c r="K33" s="851"/>
    </row>
    <row r="34" spans="2:11" ht="18" customHeight="1">
      <c r="B34" s="840">
        <v>31</v>
      </c>
      <c r="C34" s="841" t="s">
        <v>68</v>
      </c>
      <c r="D34" s="841" t="s">
        <v>69</v>
      </c>
      <c r="E34" s="854">
        <v>2</v>
      </c>
      <c r="F34" s="854">
        <v>1</v>
      </c>
      <c r="G34" s="858">
        <v>531</v>
      </c>
      <c r="H34" s="855">
        <v>1062</v>
      </c>
      <c r="I34" s="846"/>
      <c r="J34" s="851"/>
      <c r="K34" s="851"/>
    </row>
    <row r="35" spans="2:11" ht="12">
      <c r="B35" s="860" t="s">
        <v>53</v>
      </c>
      <c r="C35" s="860"/>
      <c r="D35" s="860"/>
      <c r="E35" s="860"/>
      <c r="F35" s="860"/>
      <c r="G35" s="861"/>
      <c r="H35" s="862">
        <v>129886.79789999999</v>
      </c>
      <c r="I35" s="846"/>
      <c r="J35" s="851"/>
      <c r="K35" s="851"/>
    </row>
    <row r="37" ht="12">
      <c r="H37" s="863"/>
    </row>
    <row r="38" spans="4:7" ht="12">
      <c r="D38" s="828" t="s">
        <v>54</v>
      </c>
      <c r="E38" s="828" t="s">
        <v>54</v>
      </c>
      <c r="F38" s="864"/>
      <c r="G38" s="864"/>
    </row>
    <row r="39" spans="4:7" ht="12">
      <c r="D39" s="865" t="s">
        <v>54</v>
      </c>
      <c r="E39" s="828" t="s">
        <v>54</v>
      </c>
      <c r="F39" s="864"/>
      <c r="G39" s="864"/>
    </row>
    <row r="40" ht="12">
      <c r="G40" s="866"/>
    </row>
    <row r="41" spans="2:9" ht="12">
      <c r="B41" s="867"/>
      <c r="C41" s="868"/>
      <c r="D41" s="868"/>
      <c r="E41" s="869"/>
      <c r="F41" s="869"/>
      <c r="G41" s="869"/>
      <c r="H41" s="870"/>
      <c r="I41" s="871"/>
    </row>
    <row r="42" spans="2:9" ht="12">
      <c r="B42" s="872"/>
      <c r="C42" s="868"/>
      <c r="D42" s="868"/>
      <c r="E42" s="869"/>
      <c r="F42" s="869"/>
      <c r="G42" s="869"/>
      <c r="H42" s="870"/>
      <c r="I42" s="873"/>
    </row>
    <row r="43" spans="2:9" ht="12">
      <c r="B43" s="872"/>
      <c r="C43" s="868"/>
      <c r="D43" s="868"/>
      <c r="E43" s="869"/>
      <c r="F43" s="869"/>
      <c r="G43" s="869"/>
      <c r="H43" s="870"/>
      <c r="I43" s="873"/>
    </row>
    <row r="44" spans="2:9" ht="12">
      <c r="B44" s="867"/>
      <c r="C44" s="868"/>
      <c r="D44" s="868"/>
      <c r="E44" s="869"/>
      <c r="F44" s="869"/>
      <c r="G44" s="869"/>
      <c r="H44" s="870"/>
      <c r="I44" s="873"/>
    </row>
    <row r="45" spans="2:9" ht="12">
      <c r="B45" s="872"/>
      <c r="C45" s="868"/>
      <c r="D45" s="868"/>
      <c r="E45" s="869"/>
      <c r="F45" s="869"/>
      <c r="G45" s="869"/>
      <c r="H45" s="870"/>
      <c r="I45" s="873"/>
    </row>
    <row r="46" spans="2:9" ht="12">
      <c r="B46" s="872"/>
      <c r="C46" s="868"/>
      <c r="D46" s="868"/>
      <c r="E46" s="869"/>
      <c r="F46" s="869"/>
      <c r="G46" s="869"/>
      <c r="H46" s="870"/>
      <c r="I46" s="873"/>
    </row>
    <row r="47" spans="2:9" ht="12">
      <c r="B47" s="867"/>
      <c r="C47" s="868"/>
      <c r="D47" s="868"/>
      <c r="E47" s="869"/>
      <c r="F47" s="869"/>
      <c r="G47" s="869"/>
      <c r="H47" s="870"/>
      <c r="I47" s="873"/>
    </row>
    <row r="48" spans="2:9" ht="12">
      <c r="B48" s="872"/>
      <c r="C48" s="868"/>
      <c r="D48" s="868"/>
      <c r="E48" s="869"/>
      <c r="F48" s="869"/>
      <c r="G48" s="869"/>
      <c r="H48" s="870"/>
      <c r="I48" s="873"/>
    </row>
    <row r="49" spans="2:9" ht="12">
      <c r="B49" s="872"/>
      <c r="C49" s="868"/>
      <c r="D49" s="868"/>
      <c r="E49" s="869"/>
      <c r="F49" s="869"/>
      <c r="G49" s="869"/>
      <c r="H49" s="870"/>
      <c r="I49" s="873"/>
    </row>
    <row r="50" spans="2:9" ht="12">
      <c r="B50" s="867"/>
      <c r="C50" s="868"/>
      <c r="D50" s="868"/>
      <c r="E50" s="874"/>
      <c r="F50" s="874"/>
      <c r="G50" s="870"/>
      <c r="H50" s="870"/>
      <c r="I50" s="873"/>
    </row>
    <row r="51" spans="2:9" ht="12">
      <c r="B51" s="872"/>
      <c r="C51" s="868"/>
      <c r="D51" s="868"/>
      <c r="E51" s="869"/>
      <c r="F51" s="869"/>
      <c r="G51" s="869"/>
      <c r="H51" s="870"/>
      <c r="I51" s="873"/>
    </row>
    <row r="52" spans="2:9" ht="12">
      <c r="B52" s="872"/>
      <c r="C52" s="868"/>
      <c r="D52" s="868"/>
      <c r="E52" s="874"/>
      <c r="F52" s="874"/>
      <c r="G52" s="870"/>
      <c r="H52" s="870"/>
      <c r="I52" s="873"/>
    </row>
    <row r="53" spans="2:9" ht="12">
      <c r="B53" s="867"/>
      <c r="C53" s="868"/>
      <c r="D53" s="868"/>
      <c r="E53" s="874"/>
      <c r="F53" s="874"/>
      <c r="G53" s="870"/>
      <c r="H53" s="870"/>
      <c r="I53" s="873"/>
    </row>
    <row r="54" spans="2:9" ht="12">
      <c r="B54" s="872"/>
      <c r="C54" s="868"/>
      <c r="D54" s="868"/>
      <c r="E54" s="874"/>
      <c r="F54" s="874"/>
      <c r="G54" s="870"/>
      <c r="H54" s="870"/>
      <c r="I54" s="873"/>
    </row>
    <row r="55" spans="2:9" ht="12">
      <c r="B55" s="872"/>
      <c r="C55" s="868"/>
      <c r="D55" s="868"/>
      <c r="E55" s="869"/>
      <c r="F55" s="869"/>
      <c r="G55" s="869"/>
      <c r="H55" s="870"/>
      <c r="I55" s="873"/>
    </row>
    <row r="56" spans="2:9" ht="12">
      <c r="B56" s="867"/>
      <c r="C56" s="868"/>
      <c r="D56" s="868"/>
      <c r="E56" s="869"/>
      <c r="F56" s="869"/>
      <c r="G56" s="869"/>
      <c r="H56" s="870"/>
      <c r="I56" s="873"/>
    </row>
    <row r="57" spans="2:9" ht="12">
      <c r="B57" s="872"/>
      <c r="C57" s="868"/>
      <c r="D57" s="868"/>
      <c r="E57" s="874"/>
      <c r="F57" s="874"/>
      <c r="G57" s="870"/>
      <c r="H57" s="870"/>
      <c r="I57" s="873"/>
    </row>
    <row r="58" spans="2:9" ht="12">
      <c r="B58" s="872"/>
      <c r="C58" s="868"/>
      <c r="D58" s="868"/>
      <c r="E58" s="874"/>
      <c r="F58" s="874"/>
      <c r="G58" s="870"/>
      <c r="H58" s="870"/>
      <c r="I58" s="873"/>
    </row>
    <row r="59" spans="2:9" ht="12">
      <c r="B59" s="867"/>
      <c r="C59" s="868"/>
      <c r="D59" s="868"/>
      <c r="E59" s="869"/>
      <c r="F59" s="869"/>
      <c r="G59" s="869"/>
      <c r="H59" s="870"/>
      <c r="I59" s="873"/>
    </row>
    <row r="60" spans="2:9" ht="12">
      <c r="B60" s="872"/>
      <c r="C60" s="868"/>
      <c r="D60" s="868"/>
      <c r="E60" s="874"/>
      <c r="F60" s="874"/>
      <c r="G60" s="870"/>
      <c r="H60" s="870"/>
      <c r="I60" s="873"/>
    </row>
    <row r="61" spans="2:9" ht="12">
      <c r="B61" s="872"/>
      <c r="C61" s="868"/>
      <c r="D61" s="868"/>
      <c r="E61" s="874"/>
      <c r="F61" s="874"/>
      <c r="G61" s="870"/>
      <c r="H61" s="870"/>
      <c r="I61" s="873"/>
    </row>
    <row r="62" spans="2:9" ht="12">
      <c r="B62" s="867"/>
      <c r="C62" s="868"/>
      <c r="D62" s="868"/>
      <c r="E62" s="874"/>
      <c r="F62" s="874"/>
      <c r="G62" s="870"/>
      <c r="H62" s="870"/>
      <c r="I62" s="873"/>
    </row>
    <row r="63" spans="2:9" ht="12">
      <c r="B63" s="872"/>
      <c r="C63" s="868"/>
      <c r="D63" s="868"/>
      <c r="E63" s="867"/>
      <c r="F63" s="867"/>
      <c r="G63" s="867"/>
      <c r="H63" s="867"/>
      <c r="I63" s="871"/>
    </row>
    <row r="64" spans="2:9" ht="12">
      <c r="B64" s="875"/>
      <c r="C64" s="875"/>
      <c r="D64" s="875"/>
      <c r="E64" s="875"/>
      <c r="F64" s="875"/>
      <c r="G64" s="875"/>
      <c r="H64" s="875"/>
      <c r="I64" s="871"/>
    </row>
    <row r="65" spans="2:9" ht="12">
      <c r="B65" s="875"/>
      <c r="C65" s="875"/>
      <c r="D65" s="875"/>
      <c r="E65" s="875"/>
      <c r="F65" s="875"/>
      <c r="G65" s="875"/>
      <c r="H65" s="875"/>
      <c r="I65" s="871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B1">
      <selection activeCell="B1" sqref="B1"/>
    </sheetView>
  </sheetViews>
  <sheetFormatPr defaultColWidth="9.140625" defaultRowHeight="12.75"/>
  <cols>
    <col min="1" max="1" width="0" style="876" hidden="1" customWidth="1"/>
    <col min="2" max="2" width="7.00390625" style="876" customWidth="1"/>
    <col min="3" max="3" width="50.00390625" style="876" customWidth="1"/>
    <col min="4" max="4" width="18.00390625" style="876" customWidth="1"/>
    <col min="5" max="5" width="10.57421875" style="876" customWidth="1"/>
    <col min="6" max="6" width="8.00390625" style="876" customWidth="1"/>
    <col min="7" max="7" width="10.8515625" style="876" customWidth="1"/>
    <col min="8" max="8" width="13.28125" style="876" customWidth="1"/>
    <col min="9" max="9" width="5.7109375" style="877" customWidth="1"/>
    <col min="10" max="10" width="3.140625" style="877" customWidth="1"/>
    <col min="11" max="16384" width="9.140625" style="877" customWidth="1"/>
  </cols>
  <sheetData>
    <row r="1" spans="1:9" s="879" customFormat="1" ht="33" customHeight="1">
      <c r="A1" s="876"/>
      <c r="B1" s="3418" t="s">
        <v>172</v>
      </c>
      <c r="C1" s="3418"/>
      <c r="D1" s="3418"/>
      <c r="E1" s="3418"/>
      <c r="F1" s="3418"/>
      <c r="G1" s="3418"/>
      <c r="H1" s="3418"/>
      <c r="I1" s="878"/>
    </row>
    <row r="2" spans="1:9" s="879" customFormat="1" ht="12">
      <c r="A2" s="876"/>
      <c r="B2" s="876"/>
      <c r="C2" s="876"/>
      <c r="D2" s="876"/>
      <c r="E2" s="876"/>
      <c r="F2" s="876"/>
      <c r="G2" s="876"/>
      <c r="H2" s="876"/>
      <c r="I2" s="878"/>
    </row>
    <row r="3" spans="1:11" s="879" customFormat="1" ht="52.5" customHeight="1">
      <c r="A3" s="880"/>
      <c r="B3" s="881" t="s">
        <v>1</v>
      </c>
      <c r="C3" s="882" t="s">
        <v>2</v>
      </c>
      <c r="D3" s="882" t="s">
        <v>3</v>
      </c>
      <c r="E3" s="883" t="s">
        <v>4</v>
      </c>
      <c r="F3" s="883" t="s">
        <v>5</v>
      </c>
      <c r="G3" s="883" t="s">
        <v>6</v>
      </c>
      <c r="H3" s="884" t="s">
        <v>7</v>
      </c>
      <c r="I3" s="885"/>
      <c r="J3" s="886"/>
      <c r="K3" s="886"/>
    </row>
    <row r="4" spans="1:11" s="879" customFormat="1" ht="24.75" customHeight="1">
      <c r="A4" s="876"/>
      <c r="B4" s="887">
        <v>1</v>
      </c>
      <c r="C4" s="888" t="s">
        <v>8</v>
      </c>
      <c r="D4" s="888" t="s">
        <v>9</v>
      </c>
      <c r="E4" s="889">
        <v>1</v>
      </c>
      <c r="F4" s="889">
        <v>1</v>
      </c>
      <c r="G4" s="890">
        <v>5460</v>
      </c>
      <c r="H4" s="891">
        <v>5460</v>
      </c>
      <c r="I4" s="892"/>
      <c r="J4" s="886"/>
      <c r="K4" s="886"/>
    </row>
    <row r="5" spans="1:11" s="879" customFormat="1" ht="25.5" customHeight="1">
      <c r="A5" s="876"/>
      <c r="B5" s="887">
        <v>2</v>
      </c>
      <c r="C5" s="888" t="s">
        <v>10</v>
      </c>
      <c r="D5" s="888" t="s">
        <v>11</v>
      </c>
      <c r="E5" s="889">
        <v>0.05</v>
      </c>
      <c r="F5" s="889">
        <v>2</v>
      </c>
      <c r="G5" s="890">
        <v>6500</v>
      </c>
      <c r="H5" s="891">
        <v>650</v>
      </c>
      <c r="I5" s="892"/>
      <c r="J5" s="886"/>
      <c r="K5" s="886"/>
    </row>
    <row r="6" spans="1:11" s="879" customFormat="1" ht="22.5" customHeight="1">
      <c r="A6" s="876"/>
      <c r="B6" s="887">
        <v>3</v>
      </c>
      <c r="C6" s="888" t="s">
        <v>12</v>
      </c>
      <c r="D6" s="888" t="s">
        <v>28</v>
      </c>
      <c r="E6" s="889">
        <v>0</v>
      </c>
      <c r="F6" s="889">
        <v>2</v>
      </c>
      <c r="G6" s="890">
        <v>146.72</v>
      </c>
      <c r="H6" s="891">
        <v>0</v>
      </c>
      <c r="I6" s="892"/>
      <c r="J6" s="886"/>
      <c r="K6" s="886"/>
    </row>
    <row r="7" spans="1:11" s="879" customFormat="1" ht="24" customHeight="1">
      <c r="A7" s="876"/>
      <c r="B7" s="887">
        <v>4</v>
      </c>
      <c r="C7" s="888" t="s">
        <v>14</v>
      </c>
      <c r="D7" s="888" t="s">
        <v>15</v>
      </c>
      <c r="E7" s="889">
        <v>0.3843</v>
      </c>
      <c r="F7" s="889">
        <v>1</v>
      </c>
      <c r="G7" s="890">
        <v>1500</v>
      </c>
      <c r="H7" s="891">
        <v>576.45</v>
      </c>
      <c r="I7" s="892"/>
      <c r="J7" s="886"/>
      <c r="K7" s="886"/>
    </row>
    <row r="8" spans="1:11" s="879" customFormat="1" ht="24.75" customHeight="1">
      <c r="A8" s="876"/>
      <c r="B8" s="887">
        <v>5</v>
      </c>
      <c r="C8" s="888" t="s">
        <v>16</v>
      </c>
      <c r="D8" s="888" t="s">
        <v>15</v>
      </c>
      <c r="E8" s="889">
        <v>0.3843</v>
      </c>
      <c r="F8" s="889">
        <v>2</v>
      </c>
      <c r="G8" s="890">
        <v>1440</v>
      </c>
      <c r="H8" s="891">
        <v>1106.7839999999999</v>
      </c>
      <c r="I8" s="892"/>
      <c r="J8" s="886"/>
      <c r="K8" s="886"/>
    </row>
    <row r="9" spans="1:11" s="879" customFormat="1" ht="25.5" customHeight="1">
      <c r="A9" s="876"/>
      <c r="B9" s="887">
        <v>6</v>
      </c>
      <c r="C9" s="888" t="s">
        <v>17</v>
      </c>
      <c r="D9" s="888" t="s">
        <v>15</v>
      </c>
      <c r="E9" s="889">
        <v>0.3843</v>
      </c>
      <c r="F9" s="889">
        <v>1</v>
      </c>
      <c r="G9" s="890">
        <v>1320</v>
      </c>
      <c r="H9" s="891">
        <v>507.27599999999995</v>
      </c>
      <c r="I9" s="892"/>
      <c r="J9" s="886"/>
      <c r="K9" s="886"/>
    </row>
    <row r="10" spans="1:11" s="879" customFormat="1" ht="26.25" customHeight="1">
      <c r="A10" s="876"/>
      <c r="B10" s="887">
        <v>7</v>
      </c>
      <c r="C10" s="888" t="s">
        <v>18</v>
      </c>
      <c r="D10" s="888" t="s">
        <v>19</v>
      </c>
      <c r="E10" s="889">
        <v>0.3</v>
      </c>
      <c r="F10" s="889">
        <v>2</v>
      </c>
      <c r="G10" s="890">
        <v>559.29</v>
      </c>
      <c r="H10" s="891">
        <v>335.57399999999996</v>
      </c>
      <c r="I10" s="892"/>
      <c r="J10" s="886"/>
      <c r="K10" s="886"/>
    </row>
    <row r="11" spans="1:11" s="879" customFormat="1" ht="41.25" customHeight="1">
      <c r="A11" s="876"/>
      <c r="B11" s="887">
        <v>8</v>
      </c>
      <c r="C11" s="888" t="s">
        <v>169</v>
      </c>
      <c r="D11" s="888" t="s">
        <v>15</v>
      </c>
      <c r="E11" s="889">
        <v>0.3843</v>
      </c>
      <c r="F11" s="889">
        <v>2</v>
      </c>
      <c r="G11" s="890">
        <v>1099</v>
      </c>
      <c r="H11" s="891">
        <v>844.6913999999999</v>
      </c>
      <c r="I11" s="892"/>
      <c r="J11" s="886"/>
      <c r="K11" s="886"/>
    </row>
    <row r="12" spans="1:11" s="879" customFormat="1" ht="33.75" customHeight="1">
      <c r="A12" s="876"/>
      <c r="B12" s="887">
        <v>9</v>
      </c>
      <c r="C12" s="888" t="s">
        <v>105</v>
      </c>
      <c r="D12" s="888" t="s">
        <v>15</v>
      </c>
      <c r="E12" s="889">
        <v>0.3843</v>
      </c>
      <c r="F12" s="889">
        <v>2</v>
      </c>
      <c r="G12" s="893">
        <v>1710</v>
      </c>
      <c r="H12" s="891">
        <v>1314.3059999999998</v>
      </c>
      <c r="I12" s="892"/>
      <c r="J12" s="886"/>
      <c r="K12" s="886"/>
    </row>
    <row r="13" spans="1:11" s="879" customFormat="1" ht="23.25" customHeight="1">
      <c r="A13" s="876"/>
      <c r="B13" s="887">
        <v>10</v>
      </c>
      <c r="C13" s="888" t="s">
        <v>22</v>
      </c>
      <c r="D13" s="888" t="s">
        <v>23</v>
      </c>
      <c r="E13" s="889">
        <v>1</v>
      </c>
      <c r="F13" s="889">
        <v>2</v>
      </c>
      <c r="G13" s="890">
        <v>965</v>
      </c>
      <c r="H13" s="891">
        <v>1930</v>
      </c>
      <c r="I13" s="892"/>
      <c r="J13" s="886"/>
      <c r="K13" s="886"/>
    </row>
    <row r="14" spans="1:11" s="879" customFormat="1" ht="32.25" customHeight="1">
      <c r="A14" s="876"/>
      <c r="B14" s="887">
        <v>11</v>
      </c>
      <c r="C14" s="888" t="s">
        <v>25</v>
      </c>
      <c r="D14" s="888" t="s">
        <v>15</v>
      </c>
      <c r="E14" s="889">
        <v>0.3843</v>
      </c>
      <c r="F14" s="889">
        <v>1</v>
      </c>
      <c r="G14" s="894">
        <v>9936</v>
      </c>
      <c r="H14" s="891">
        <v>3818.4048</v>
      </c>
      <c r="I14" s="892"/>
      <c r="J14" s="886"/>
      <c r="K14" s="886"/>
    </row>
    <row r="15" spans="1:11" s="879" customFormat="1" ht="24.75" customHeight="1">
      <c r="A15" s="876"/>
      <c r="B15" s="887">
        <v>12</v>
      </c>
      <c r="C15" s="888" t="s">
        <v>26</v>
      </c>
      <c r="D15" s="888" t="s">
        <v>9</v>
      </c>
      <c r="E15" s="889">
        <v>1</v>
      </c>
      <c r="F15" s="889">
        <v>2</v>
      </c>
      <c r="G15" s="894">
        <v>850</v>
      </c>
      <c r="H15" s="891">
        <v>1700</v>
      </c>
      <c r="I15" s="892"/>
      <c r="J15" s="886"/>
      <c r="K15" s="886"/>
    </row>
    <row r="16" spans="1:11" s="879" customFormat="1" ht="33.75" customHeight="1">
      <c r="A16" s="876"/>
      <c r="B16" s="887">
        <v>13</v>
      </c>
      <c r="C16" s="888" t="s">
        <v>136</v>
      </c>
      <c r="D16" s="888" t="s">
        <v>30</v>
      </c>
      <c r="E16" s="889">
        <v>0.3843</v>
      </c>
      <c r="F16" s="889">
        <v>1</v>
      </c>
      <c r="G16" s="890">
        <v>8039</v>
      </c>
      <c r="H16" s="891">
        <v>3089.3876999999998</v>
      </c>
      <c r="I16" s="892"/>
      <c r="J16" s="886"/>
      <c r="K16" s="886"/>
    </row>
    <row r="17" spans="1:11" s="879" customFormat="1" ht="24" customHeight="1">
      <c r="A17" s="876"/>
      <c r="B17" s="887">
        <v>14</v>
      </c>
      <c r="C17" s="888" t="s">
        <v>32</v>
      </c>
      <c r="D17" s="888" t="s">
        <v>33</v>
      </c>
      <c r="E17" s="889">
        <v>200</v>
      </c>
      <c r="F17" s="889" t="s">
        <v>34</v>
      </c>
      <c r="G17" s="890">
        <v>22.39</v>
      </c>
      <c r="H17" s="891">
        <v>4478</v>
      </c>
      <c r="I17" s="892"/>
      <c r="J17" s="886"/>
      <c r="K17" s="895"/>
    </row>
    <row r="18" spans="1:11" s="879" customFormat="1" ht="27.75" customHeight="1">
      <c r="A18" s="876"/>
      <c r="B18" s="887">
        <v>15</v>
      </c>
      <c r="C18" s="888" t="s">
        <v>35</v>
      </c>
      <c r="D18" s="888" t="s">
        <v>36</v>
      </c>
      <c r="E18" s="889">
        <v>0.3</v>
      </c>
      <c r="F18" s="889" t="s">
        <v>34</v>
      </c>
      <c r="G18" s="890">
        <v>408.6</v>
      </c>
      <c r="H18" s="891">
        <v>122.58</v>
      </c>
      <c r="I18" s="892"/>
      <c r="J18" s="886"/>
      <c r="K18" s="886"/>
    </row>
    <row r="19" spans="1:11" s="879" customFormat="1" ht="24.75" customHeight="1">
      <c r="A19" s="876"/>
      <c r="B19" s="887">
        <v>16</v>
      </c>
      <c r="C19" s="888" t="s">
        <v>37</v>
      </c>
      <c r="D19" s="888" t="s">
        <v>38</v>
      </c>
      <c r="E19" s="889">
        <v>20</v>
      </c>
      <c r="F19" s="889" t="s">
        <v>34</v>
      </c>
      <c r="G19" s="890">
        <v>20.13</v>
      </c>
      <c r="H19" s="891">
        <v>402.6</v>
      </c>
      <c r="I19" s="892"/>
      <c r="J19" s="886"/>
      <c r="K19" s="886"/>
    </row>
    <row r="20" spans="1:11" s="879" customFormat="1" ht="36" customHeight="1">
      <c r="A20" s="876"/>
      <c r="B20" s="887">
        <v>17</v>
      </c>
      <c r="C20" s="888" t="s">
        <v>39</v>
      </c>
      <c r="D20" s="888" t="s">
        <v>33</v>
      </c>
      <c r="E20" s="889">
        <v>100</v>
      </c>
      <c r="F20" s="889" t="s">
        <v>34</v>
      </c>
      <c r="G20" s="890">
        <v>41.8</v>
      </c>
      <c r="H20" s="891">
        <v>4180</v>
      </c>
      <c r="I20" s="892"/>
      <c r="J20" s="886"/>
      <c r="K20" s="886"/>
    </row>
    <row r="21" spans="1:11" s="879" customFormat="1" ht="26.25" customHeight="1">
      <c r="A21" s="876"/>
      <c r="B21" s="887">
        <v>18</v>
      </c>
      <c r="C21" s="888" t="s">
        <v>46</v>
      </c>
      <c r="D21" s="888"/>
      <c r="E21" s="889"/>
      <c r="F21" s="889" t="s">
        <v>47</v>
      </c>
      <c r="G21" s="890"/>
      <c r="H21" s="891">
        <v>5902.848</v>
      </c>
      <c r="I21" s="892"/>
      <c r="J21" s="886"/>
      <c r="K21" s="886"/>
    </row>
    <row r="22" spans="1:11" s="879" customFormat="1" ht="21" customHeight="1">
      <c r="A22" s="876"/>
      <c r="B22" s="887">
        <v>19</v>
      </c>
      <c r="C22" s="888" t="s">
        <v>48</v>
      </c>
      <c r="D22" s="888"/>
      <c r="E22" s="889"/>
      <c r="F22" s="889"/>
      <c r="G22" s="890"/>
      <c r="H22" s="891">
        <v>968.436</v>
      </c>
      <c r="I22" s="892"/>
      <c r="J22" s="886"/>
      <c r="K22" s="886"/>
    </row>
    <row r="23" spans="2:11" ht="27" customHeight="1">
      <c r="B23" s="887">
        <v>20</v>
      </c>
      <c r="C23" s="888" t="s">
        <v>50</v>
      </c>
      <c r="D23" s="888" t="s">
        <v>15</v>
      </c>
      <c r="E23" s="889">
        <v>0.3843</v>
      </c>
      <c r="F23" s="889">
        <v>12</v>
      </c>
      <c r="G23" s="890">
        <v>3290</v>
      </c>
      <c r="H23" s="891">
        <v>15172.163999999997</v>
      </c>
      <c r="I23" s="892"/>
      <c r="J23" s="896"/>
      <c r="K23" s="896"/>
    </row>
    <row r="24" spans="2:11" ht="21.75" customHeight="1">
      <c r="B24" s="887">
        <v>21</v>
      </c>
      <c r="C24" s="888" t="s">
        <v>51</v>
      </c>
      <c r="D24" s="888"/>
      <c r="E24" s="889"/>
      <c r="F24" s="889"/>
      <c r="G24" s="897"/>
      <c r="H24" s="891">
        <v>25000</v>
      </c>
      <c r="I24" s="892"/>
      <c r="J24" s="896"/>
      <c r="K24" s="896"/>
    </row>
    <row r="25" spans="2:11" ht="18.75" customHeight="1">
      <c r="B25" s="887">
        <v>22</v>
      </c>
      <c r="C25" s="888" t="s">
        <v>137</v>
      </c>
      <c r="D25" s="888"/>
      <c r="E25" s="889"/>
      <c r="F25" s="889"/>
      <c r="G25" s="890"/>
      <c r="H25" s="891">
        <v>2000</v>
      </c>
      <c r="I25" s="892"/>
      <c r="J25" s="896"/>
      <c r="K25" s="896"/>
    </row>
    <row r="26" spans="2:11" ht="12">
      <c r="B26" s="898" t="s">
        <v>53</v>
      </c>
      <c r="C26" s="898"/>
      <c r="D26" s="898"/>
      <c r="E26" s="898"/>
      <c r="F26" s="898"/>
      <c r="G26" s="899"/>
      <c r="H26" s="900">
        <v>79559.5019</v>
      </c>
      <c r="I26" s="901"/>
      <c r="J26" s="896"/>
      <c r="K26" s="896"/>
    </row>
    <row r="28" spans="8:9" ht="12">
      <c r="H28" s="902"/>
      <c r="I28" s="877" t="s">
        <v>54</v>
      </c>
    </row>
    <row r="29" ht="12">
      <c r="D29" s="876" t="s">
        <v>54</v>
      </c>
    </row>
    <row r="30" ht="12">
      <c r="D30" s="876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B1">
      <selection activeCell="B1" sqref="B1"/>
    </sheetView>
  </sheetViews>
  <sheetFormatPr defaultColWidth="9.140625" defaultRowHeight="12.75"/>
  <cols>
    <col min="1" max="1" width="0" style="903" hidden="1" customWidth="1"/>
    <col min="2" max="2" width="4.140625" style="903" customWidth="1"/>
    <col min="3" max="3" width="51.28125" style="903" customWidth="1"/>
    <col min="4" max="4" width="15.8515625" style="903" customWidth="1"/>
    <col min="5" max="5" width="11.00390625" style="903" customWidth="1"/>
    <col min="6" max="6" width="9.28125" style="903" customWidth="1"/>
    <col min="7" max="7" width="11.28125" style="903" customWidth="1"/>
    <col min="8" max="8" width="13.00390625" style="903" customWidth="1"/>
    <col min="9" max="9" width="6.421875" style="904" customWidth="1"/>
    <col min="10" max="10" width="1.7109375" style="905" customWidth="1"/>
    <col min="11" max="16384" width="9.140625" style="905" customWidth="1"/>
  </cols>
  <sheetData>
    <row r="1" spans="1:9" s="906" customFormat="1" ht="51" customHeight="1">
      <c r="A1" s="903"/>
      <c r="B1" s="3419" t="s">
        <v>173</v>
      </c>
      <c r="C1" s="3419"/>
      <c r="D1" s="3419"/>
      <c r="E1" s="3419"/>
      <c r="F1" s="3419"/>
      <c r="G1" s="3419"/>
      <c r="H1" s="3419"/>
      <c r="I1" s="904"/>
    </row>
    <row r="2" spans="1:12" s="906" customFormat="1" ht="52.5" customHeight="1">
      <c r="A2" s="907"/>
      <c r="B2" s="908" t="s">
        <v>1</v>
      </c>
      <c r="C2" s="909" t="s">
        <v>2</v>
      </c>
      <c r="D2" s="909" t="s">
        <v>3</v>
      </c>
      <c r="E2" s="910" t="s">
        <v>4</v>
      </c>
      <c r="F2" s="910" t="s">
        <v>5</v>
      </c>
      <c r="G2" s="910" t="s">
        <v>6</v>
      </c>
      <c r="H2" s="911" t="s">
        <v>7</v>
      </c>
      <c r="I2" s="912"/>
      <c r="J2" s="913"/>
      <c r="K2" s="913"/>
      <c r="L2" s="913"/>
    </row>
    <row r="3" spans="1:12" s="906" customFormat="1" ht="24.75" customHeight="1">
      <c r="A3" s="903"/>
      <c r="B3" s="914">
        <v>1</v>
      </c>
      <c r="C3" s="915" t="s">
        <v>8</v>
      </c>
      <c r="D3" s="915" t="s">
        <v>9</v>
      </c>
      <c r="E3" s="916">
        <v>1</v>
      </c>
      <c r="F3" s="916">
        <v>1</v>
      </c>
      <c r="G3" s="917">
        <v>5460</v>
      </c>
      <c r="H3" s="918">
        <v>5460</v>
      </c>
      <c r="I3" s="919"/>
      <c r="J3" s="913"/>
      <c r="K3" s="913"/>
      <c r="L3" s="913"/>
    </row>
    <row r="4" spans="1:12" s="906" customFormat="1" ht="25.5" customHeight="1">
      <c r="A4" s="903"/>
      <c r="B4" s="914">
        <v>2</v>
      </c>
      <c r="C4" s="915" t="s">
        <v>10</v>
      </c>
      <c r="D4" s="915" t="s">
        <v>11</v>
      </c>
      <c r="E4" s="916">
        <v>0.3</v>
      </c>
      <c r="F4" s="916">
        <v>2</v>
      </c>
      <c r="G4" s="917">
        <v>6500</v>
      </c>
      <c r="H4" s="918">
        <v>3900</v>
      </c>
      <c r="I4" s="919"/>
      <c r="J4" s="913"/>
      <c r="K4" s="913"/>
      <c r="L4" s="913"/>
    </row>
    <row r="5" spans="1:12" s="906" customFormat="1" ht="22.5" customHeight="1">
      <c r="A5" s="903"/>
      <c r="B5" s="914">
        <v>3</v>
      </c>
      <c r="C5" s="915" t="s">
        <v>12</v>
      </c>
      <c r="D5" s="915" t="s">
        <v>13</v>
      </c>
      <c r="E5" s="916">
        <v>10</v>
      </c>
      <c r="F5" s="916">
        <v>2</v>
      </c>
      <c r="G5" s="917">
        <v>146.72</v>
      </c>
      <c r="H5" s="918">
        <v>2934.4</v>
      </c>
      <c r="I5" s="919"/>
      <c r="J5" s="913"/>
      <c r="K5" s="913"/>
      <c r="L5" s="913"/>
    </row>
    <row r="6" spans="1:12" s="906" customFormat="1" ht="24" customHeight="1">
      <c r="A6" s="903"/>
      <c r="B6" s="914">
        <v>4</v>
      </c>
      <c r="C6" s="915" t="s">
        <v>14</v>
      </c>
      <c r="D6" s="920" t="s">
        <v>15</v>
      </c>
      <c r="E6" s="916">
        <v>0.7775</v>
      </c>
      <c r="F6" s="916">
        <v>2</v>
      </c>
      <c r="G6" s="917">
        <v>1500</v>
      </c>
      <c r="H6" s="918">
        <v>2332.5</v>
      </c>
      <c r="I6" s="919"/>
      <c r="J6" s="913"/>
      <c r="K6" s="913"/>
      <c r="L6" s="913"/>
    </row>
    <row r="7" spans="1:12" s="906" customFormat="1" ht="30" customHeight="1">
      <c r="A7" s="903"/>
      <c r="B7" s="914">
        <v>5</v>
      </c>
      <c r="C7" s="915" t="s">
        <v>16</v>
      </c>
      <c r="D7" s="920" t="s">
        <v>15</v>
      </c>
      <c r="E7" s="916">
        <v>0.7775</v>
      </c>
      <c r="F7" s="916">
        <v>2</v>
      </c>
      <c r="G7" s="917">
        <v>1440</v>
      </c>
      <c r="H7" s="918">
        <v>2239.2</v>
      </c>
      <c r="I7" s="919"/>
      <c r="J7" s="913"/>
      <c r="K7" s="913"/>
      <c r="L7" s="913"/>
    </row>
    <row r="8" spans="1:12" s="906" customFormat="1" ht="25.5" customHeight="1">
      <c r="A8" s="903"/>
      <c r="B8" s="914">
        <v>6</v>
      </c>
      <c r="C8" s="915" t="s">
        <v>17</v>
      </c>
      <c r="D8" s="920" t="s">
        <v>15</v>
      </c>
      <c r="E8" s="916">
        <v>0.7775</v>
      </c>
      <c r="F8" s="916">
        <v>2</v>
      </c>
      <c r="G8" s="917">
        <v>1320</v>
      </c>
      <c r="H8" s="918">
        <v>2052.6</v>
      </c>
      <c r="I8" s="919"/>
      <c r="J8" s="913"/>
      <c r="K8" s="913"/>
      <c r="L8" s="913"/>
    </row>
    <row r="9" spans="1:12" s="906" customFormat="1" ht="28.5" customHeight="1">
      <c r="A9" s="903"/>
      <c r="B9" s="914">
        <v>7</v>
      </c>
      <c r="C9" s="915" t="s">
        <v>18</v>
      </c>
      <c r="D9" s="920" t="s">
        <v>19</v>
      </c>
      <c r="E9" s="916">
        <v>0.8</v>
      </c>
      <c r="F9" s="916">
        <v>2</v>
      </c>
      <c r="G9" s="917">
        <v>559.29</v>
      </c>
      <c r="H9" s="918">
        <v>894.864</v>
      </c>
      <c r="I9" s="919"/>
      <c r="J9" s="913"/>
      <c r="K9" s="913"/>
      <c r="L9" s="913"/>
    </row>
    <row r="10" spans="1:12" s="906" customFormat="1" ht="43.5" customHeight="1">
      <c r="A10" s="903"/>
      <c r="B10" s="914">
        <v>8</v>
      </c>
      <c r="C10" s="915" t="s">
        <v>20</v>
      </c>
      <c r="D10" s="920" t="s">
        <v>15</v>
      </c>
      <c r="E10" s="916">
        <v>0.7775</v>
      </c>
      <c r="F10" s="916">
        <v>2</v>
      </c>
      <c r="G10" s="917">
        <v>1099</v>
      </c>
      <c r="H10" s="918">
        <v>1708.945</v>
      </c>
      <c r="I10" s="919"/>
      <c r="J10" s="913"/>
      <c r="K10" s="913"/>
      <c r="L10" s="913"/>
    </row>
    <row r="11" spans="1:12" s="906" customFormat="1" ht="54" customHeight="1">
      <c r="A11" s="903"/>
      <c r="B11" s="914">
        <v>9</v>
      </c>
      <c r="C11" s="915" t="s">
        <v>21</v>
      </c>
      <c r="D11" s="920" t="s">
        <v>15</v>
      </c>
      <c r="E11" s="916">
        <v>0.7775</v>
      </c>
      <c r="F11" s="916">
        <v>2</v>
      </c>
      <c r="G11" s="921">
        <v>1710</v>
      </c>
      <c r="H11" s="918">
        <v>2659.05</v>
      </c>
      <c r="I11" s="919"/>
      <c r="J11" s="913"/>
      <c r="K11" s="913"/>
      <c r="L11" s="913"/>
    </row>
    <row r="12" spans="1:12" s="906" customFormat="1" ht="24.75" customHeight="1">
      <c r="A12" s="903"/>
      <c r="B12" s="914">
        <v>10</v>
      </c>
      <c r="C12" s="915" t="s">
        <v>26</v>
      </c>
      <c r="D12" s="920" t="s">
        <v>9</v>
      </c>
      <c r="E12" s="916">
        <v>1</v>
      </c>
      <c r="F12" s="916">
        <v>2</v>
      </c>
      <c r="G12" s="922">
        <v>3036.14</v>
      </c>
      <c r="H12" s="918">
        <v>6072.28</v>
      </c>
      <c r="I12" s="919"/>
      <c r="J12" s="913"/>
      <c r="K12" s="913"/>
      <c r="L12" s="913"/>
    </row>
    <row r="13" spans="1:12" s="906" customFormat="1" ht="46.5" customHeight="1">
      <c r="A13" s="903"/>
      <c r="B13" s="914">
        <v>11</v>
      </c>
      <c r="C13" s="915" t="s">
        <v>29</v>
      </c>
      <c r="D13" s="920" t="s">
        <v>30</v>
      </c>
      <c r="E13" s="916">
        <v>0.7775</v>
      </c>
      <c r="F13" s="916">
        <v>1</v>
      </c>
      <c r="G13" s="923">
        <v>8039</v>
      </c>
      <c r="H13" s="918">
        <v>6250.322499999999</v>
      </c>
      <c r="I13" s="919"/>
      <c r="J13" s="913"/>
      <c r="K13" s="913"/>
      <c r="L13" s="913"/>
    </row>
    <row r="14" spans="1:12" s="906" customFormat="1" ht="24" customHeight="1">
      <c r="A14" s="903"/>
      <c r="B14" s="914">
        <v>12</v>
      </c>
      <c r="C14" s="915" t="s">
        <v>32</v>
      </c>
      <c r="D14" s="915" t="s">
        <v>33</v>
      </c>
      <c r="E14" s="916">
        <v>120</v>
      </c>
      <c r="F14" s="916" t="s">
        <v>34</v>
      </c>
      <c r="G14" s="917">
        <v>22.39</v>
      </c>
      <c r="H14" s="918">
        <v>2686.8</v>
      </c>
      <c r="I14" s="919"/>
      <c r="J14" s="913"/>
      <c r="K14" s="913"/>
      <c r="L14" s="913"/>
    </row>
    <row r="15" spans="1:12" s="906" customFormat="1" ht="27.75" customHeight="1">
      <c r="A15" s="903"/>
      <c r="B15" s="914">
        <v>13</v>
      </c>
      <c r="C15" s="915" t="s">
        <v>35</v>
      </c>
      <c r="D15" s="915" t="s">
        <v>36</v>
      </c>
      <c r="E15" s="916">
        <v>1</v>
      </c>
      <c r="F15" s="916" t="s">
        <v>34</v>
      </c>
      <c r="G15" s="917">
        <v>408.6</v>
      </c>
      <c r="H15" s="918">
        <v>408.6</v>
      </c>
      <c r="I15" s="919"/>
      <c r="J15" s="913"/>
      <c r="K15" s="913"/>
      <c r="L15" s="913"/>
    </row>
    <row r="16" spans="1:12" s="906" customFormat="1" ht="24.75" customHeight="1">
      <c r="A16" s="903"/>
      <c r="B16" s="914">
        <v>14</v>
      </c>
      <c r="C16" s="915" t="s">
        <v>37</v>
      </c>
      <c r="D16" s="915" t="s">
        <v>38</v>
      </c>
      <c r="E16" s="916">
        <v>50</v>
      </c>
      <c r="F16" s="916" t="s">
        <v>34</v>
      </c>
      <c r="G16" s="917">
        <v>20.13</v>
      </c>
      <c r="H16" s="918">
        <v>1006.5</v>
      </c>
      <c r="I16" s="919"/>
      <c r="J16" s="913"/>
      <c r="K16" s="924"/>
      <c r="L16" s="913"/>
    </row>
    <row r="17" spans="1:12" s="906" customFormat="1" ht="36" customHeight="1">
      <c r="A17" s="903"/>
      <c r="B17" s="914">
        <v>15</v>
      </c>
      <c r="C17" s="915" t="s">
        <v>39</v>
      </c>
      <c r="D17" s="915" t="s">
        <v>33</v>
      </c>
      <c r="E17" s="916">
        <v>60</v>
      </c>
      <c r="F17" s="916" t="s">
        <v>34</v>
      </c>
      <c r="G17" s="917">
        <v>41.8</v>
      </c>
      <c r="H17" s="918">
        <v>2508</v>
      </c>
      <c r="I17" s="919"/>
      <c r="J17" s="913"/>
      <c r="K17" s="913"/>
      <c r="L17" s="913"/>
    </row>
    <row r="18" spans="1:12" s="906" customFormat="1" ht="33.75" customHeight="1">
      <c r="A18" s="903"/>
      <c r="B18" s="914">
        <v>16</v>
      </c>
      <c r="C18" s="915" t="s">
        <v>40</v>
      </c>
      <c r="D18" s="915" t="s">
        <v>38</v>
      </c>
      <c r="E18" s="916">
        <v>25</v>
      </c>
      <c r="F18" s="916" t="s">
        <v>34</v>
      </c>
      <c r="G18" s="917">
        <v>170.7</v>
      </c>
      <c r="H18" s="918">
        <v>4267.5</v>
      </c>
      <c r="I18" s="919"/>
      <c r="J18" s="913"/>
      <c r="K18" s="913"/>
      <c r="L18" s="913"/>
    </row>
    <row r="19" spans="1:12" s="906" customFormat="1" ht="36" customHeight="1">
      <c r="A19" s="903"/>
      <c r="B19" s="914">
        <v>17</v>
      </c>
      <c r="C19" s="915" t="s">
        <v>41</v>
      </c>
      <c r="D19" s="915" t="s">
        <v>38</v>
      </c>
      <c r="E19" s="916">
        <v>25</v>
      </c>
      <c r="F19" s="916" t="s">
        <v>34</v>
      </c>
      <c r="G19" s="917">
        <v>183.3</v>
      </c>
      <c r="H19" s="918">
        <v>4582.5</v>
      </c>
      <c r="I19" s="919"/>
      <c r="J19" s="913"/>
      <c r="K19" s="913"/>
      <c r="L19" s="913"/>
    </row>
    <row r="20" spans="1:12" s="906" customFormat="1" ht="33.75" customHeight="1">
      <c r="A20" s="903"/>
      <c r="B20" s="914">
        <v>18</v>
      </c>
      <c r="C20" s="915" t="s">
        <v>42</v>
      </c>
      <c r="D20" s="915" t="s">
        <v>38</v>
      </c>
      <c r="E20" s="916">
        <v>30</v>
      </c>
      <c r="F20" s="916" t="s">
        <v>34</v>
      </c>
      <c r="G20" s="917">
        <v>36.39</v>
      </c>
      <c r="H20" s="918">
        <v>1091.7</v>
      </c>
      <c r="I20" s="919"/>
      <c r="J20" s="913"/>
      <c r="K20" s="913"/>
      <c r="L20" s="913"/>
    </row>
    <row r="21" spans="1:12" s="906" customFormat="1" ht="36" customHeight="1">
      <c r="A21" s="903"/>
      <c r="B21" s="914">
        <v>19</v>
      </c>
      <c r="C21" s="915" t="s">
        <v>43</v>
      </c>
      <c r="D21" s="915" t="s">
        <v>38</v>
      </c>
      <c r="E21" s="916">
        <v>25</v>
      </c>
      <c r="F21" s="916" t="s">
        <v>34</v>
      </c>
      <c r="G21" s="917">
        <v>137</v>
      </c>
      <c r="H21" s="918">
        <v>3425</v>
      </c>
      <c r="I21" s="919"/>
      <c r="J21" s="913"/>
      <c r="K21" s="913"/>
      <c r="L21" s="913"/>
    </row>
    <row r="22" spans="2:12" ht="21.75" customHeight="1">
      <c r="B22" s="914">
        <v>20</v>
      </c>
      <c r="C22" s="915" t="s">
        <v>50</v>
      </c>
      <c r="D22" s="920" t="s">
        <v>15</v>
      </c>
      <c r="E22" s="916">
        <v>0.7775</v>
      </c>
      <c r="F22" s="916">
        <v>12</v>
      </c>
      <c r="G22" s="917">
        <v>3290</v>
      </c>
      <c r="H22" s="918">
        <v>30695.7</v>
      </c>
      <c r="I22" s="919"/>
      <c r="J22" s="925"/>
      <c r="K22" s="925"/>
      <c r="L22" s="925"/>
    </row>
    <row r="23" spans="2:12" ht="21.75" customHeight="1">
      <c r="B23" s="914">
        <v>21</v>
      </c>
      <c r="C23" s="915" t="s">
        <v>46</v>
      </c>
      <c r="D23" s="915"/>
      <c r="E23" s="916">
        <v>777.5</v>
      </c>
      <c r="F23" s="926" t="s">
        <v>47</v>
      </c>
      <c r="G23" s="917"/>
      <c r="H23" s="918">
        <v>11942.4</v>
      </c>
      <c r="I23" s="919"/>
      <c r="J23" s="925"/>
      <c r="K23" s="925"/>
      <c r="L23" s="925"/>
    </row>
    <row r="24" spans="2:12" ht="21.75" customHeight="1">
      <c r="B24" s="914">
        <v>22</v>
      </c>
      <c r="C24" s="915" t="s">
        <v>48</v>
      </c>
      <c r="D24" s="915" t="s">
        <v>38</v>
      </c>
      <c r="E24" s="916">
        <v>777.5</v>
      </c>
      <c r="F24" s="916">
        <v>12</v>
      </c>
      <c r="G24" s="917">
        <v>0.21</v>
      </c>
      <c r="H24" s="918">
        <v>1959.3</v>
      </c>
      <c r="I24" s="919"/>
      <c r="J24" s="925"/>
      <c r="K24" s="925"/>
      <c r="L24" s="925"/>
    </row>
    <row r="25" spans="2:12" ht="21.75" customHeight="1">
      <c r="B25" s="914">
        <v>23</v>
      </c>
      <c r="C25" s="915" t="s">
        <v>64</v>
      </c>
      <c r="D25" s="915"/>
      <c r="E25" s="916"/>
      <c r="F25" s="916"/>
      <c r="G25" s="923"/>
      <c r="H25" s="918">
        <v>14000</v>
      </c>
      <c r="I25" s="919"/>
      <c r="J25" s="925"/>
      <c r="K25" s="925"/>
      <c r="L25" s="925"/>
    </row>
    <row r="26" spans="2:12" ht="21.75" customHeight="1">
      <c r="B26" s="914">
        <v>24</v>
      </c>
      <c r="C26" s="915" t="s">
        <v>174</v>
      </c>
      <c r="D26" s="915" t="s">
        <v>66</v>
      </c>
      <c r="E26" s="927">
        <v>2.5</v>
      </c>
      <c r="F26" s="927">
        <v>1</v>
      </c>
      <c r="G26" s="927">
        <v>1585.23</v>
      </c>
      <c r="H26" s="923">
        <v>3963.075</v>
      </c>
      <c r="I26" s="919"/>
      <c r="J26" s="925"/>
      <c r="K26" s="925"/>
      <c r="L26" s="925"/>
    </row>
    <row r="27" spans="2:12" ht="21.75" customHeight="1">
      <c r="B27" s="914">
        <v>25</v>
      </c>
      <c r="C27" s="928" t="s">
        <v>72</v>
      </c>
      <c r="D27" s="928" t="s">
        <v>73</v>
      </c>
      <c r="E27" s="929">
        <v>4</v>
      </c>
      <c r="F27" s="929">
        <v>1</v>
      </c>
      <c r="G27" s="930">
        <v>4152</v>
      </c>
      <c r="H27" s="923">
        <v>16608</v>
      </c>
      <c r="I27" s="919"/>
      <c r="J27" s="925"/>
      <c r="K27" s="925"/>
      <c r="L27" s="925"/>
    </row>
    <row r="28" spans="2:12" ht="24" customHeight="1">
      <c r="B28" s="914">
        <v>26</v>
      </c>
      <c r="C28" s="915" t="s">
        <v>175</v>
      </c>
      <c r="D28" s="915" t="s">
        <v>75</v>
      </c>
      <c r="E28" s="927">
        <v>1</v>
      </c>
      <c r="F28" s="927">
        <v>1</v>
      </c>
      <c r="G28" s="927">
        <v>4152</v>
      </c>
      <c r="H28" s="923">
        <v>4152</v>
      </c>
      <c r="I28" s="919"/>
      <c r="J28" s="925"/>
      <c r="K28" s="925"/>
      <c r="L28" s="925"/>
    </row>
    <row r="29" spans="2:12" ht="24" customHeight="1">
      <c r="B29" s="914">
        <v>27</v>
      </c>
      <c r="C29" s="915" t="s">
        <v>68</v>
      </c>
      <c r="D29" s="915" t="s">
        <v>69</v>
      </c>
      <c r="E29" s="927">
        <v>4</v>
      </c>
      <c r="F29" s="927">
        <v>1</v>
      </c>
      <c r="G29" s="930">
        <v>531</v>
      </c>
      <c r="H29" s="923">
        <v>2124</v>
      </c>
      <c r="I29" s="919"/>
      <c r="J29" s="925"/>
      <c r="K29" s="925"/>
      <c r="L29" s="925"/>
    </row>
    <row r="30" spans="2:12" ht="24" customHeight="1">
      <c r="B30" s="914">
        <v>28</v>
      </c>
      <c r="C30" s="915" t="s">
        <v>65</v>
      </c>
      <c r="D30" s="915" t="s">
        <v>66</v>
      </c>
      <c r="E30" s="927">
        <v>5</v>
      </c>
      <c r="F30" s="927">
        <v>1</v>
      </c>
      <c r="G30" s="927">
        <v>1443.34</v>
      </c>
      <c r="H30" s="923">
        <v>7216.7</v>
      </c>
      <c r="I30" s="919"/>
      <c r="J30" s="925"/>
      <c r="K30" s="925"/>
      <c r="L30" s="925"/>
    </row>
    <row r="31" spans="2:12" ht="24" customHeight="1">
      <c r="B31" s="914">
        <v>29</v>
      </c>
      <c r="C31" s="915" t="s">
        <v>147</v>
      </c>
      <c r="D31" s="915" t="s">
        <v>38</v>
      </c>
      <c r="E31" s="927">
        <v>8</v>
      </c>
      <c r="F31" s="927">
        <v>1</v>
      </c>
      <c r="G31" s="927">
        <v>484</v>
      </c>
      <c r="H31" s="923">
        <v>3872</v>
      </c>
      <c r="I31" s="919"/>
      <c r="J31" s="925"/>
      <c r="K31" s="925"/>
      <c r="L31" s="925"/>
    </row>
    <row r="32" spans="2:12" ht="24" customHeight="1">
      <c r="B32" s="914">
        <v>30</v>
      </c>
      <c r="C32" s="915" t="s">
        <v>148</v>
      </c>
      <c r="D32" s="915" t="s">
        <v>38</v>
      </c>
      <c r="E32" s="927">
        <v>12</v>
      </c>
      <c r="F32" s="927">
        <v>1</v>
      </c>
      <c r="G32" s="927">
        <v>148</v>
      </c>
      <c r="H32" s="923">
        <v>1776</v>
      </c>
      <c r="I32" s="919"/>
      <c r="J32" s="925"/>
      <c r="K32" s="925"/>
      <c r="L32" s="925"/>
    </row>
    <row r="33" spans="2:12" ht="24" customHeight="1">
      <c r="B33" s="914">
        <v>31</v>
      </c>
      <c r="C33" s="915" t="s">
        <v>129</v>
      </c>
      <c r="D33" s="915" t="s">
        <v>69</v>
      </c>
      <c r="E33" s="916">
        <v>2</v>
      </c>
      <c r="F33" s="916">
        <v>1</v>
      </c>
      <c r="G33" s="923">
        <v>670</v>
      </c>
      <c r="H33" s="923">
        <v>1340</v>
      </c>
      <c r="I33" s="919"/>
      <c r="J33" s="925"/>
      <c r="K33" s="925"/>
      <c r="L33" s="925"/>
    </row>
    <row r="34" spans="2:12" ht="24" customHeight="1">
      <c r="B34" s="914">
        <v>32</v>
      </c>
      <c r="C34" s="915" t="s">
        <v>128</v>
      </c>
      <c r="D34" s="915" t="s">
        <v>75</v>
      </c>
      <c r="E34" s="931">
        <v>3</v>
      </c>
      <c r="F34" s="932">
        <v>1</v>
      </c>
      <c r="G34" s="931">
        <v>855.33</v>
      </c>
      <c r="H34" s="923">
        <v>2565.99</v>
      </c>
      <c r="I34" s="919"/>
      <c r="J34" s="925"/>
      <c r="K34" s="925"/>
      <c r="L34" s="925"/>
    </row>
    <row r="35" spans="2:12" ht="12">
      <c r="B35" s="933" t="s">
        <v>53</v>
      </c>
      <c r="C35" s="933"/>
      <c r="D35" s="933"/>
      <c r="E35" s="933"/>
      <c r="F35" s="933"/>
      <c r="G35" s="934"/>
      <c r="H35" s="935">
        <v>158695.9265</v>
      </c>
      <c r="I35" s="919"/>
      <c r="J35" s="925"/>
      <c r="K35" s="925"/>
      <c r="L35" s="925"/>
    </row>
    <row r="37" ht="12">
      <c r="H37" s="936"/>
    </row>
    <row r="38" spans="4:7" ht="12">
      <c r="D38" s="903" t="s">
        <v>54</v>
      </c>
      <c r="E38" s="903" t="s">
        <v>54</v>
      </c>
      <c r="F38" s="937"/>
      <c r="G38" s="937"/>
    </row>
    <row r="39" spans="4:7" ht="12">
      <c r="D39" s="938" t="s">
        <v>54</v>
      </c>
      <c r="E39" s="903" t="s">
        <v>54</v>
      </c>
      <c r="F39" s="937"/>
      <c r="G39" s="937"/>
    </row>
    <row r="40" ht="12">
      <c r="G40" s="939"/>
    </row>
    <row r="41" spans="2:8" ht="12">
      <c r="B41" s="940"/>
      <c r="C41" s="941"/>
      <c r="D41" s="941"/>
      <c r="E41" s="942"/>
      <c r="F41" s="942"/>
      <c r="G41" s="942"/>
      <c r="H41" s="943"/>
    </row>
    <row r="42" spans="2:9" ht="12">
      <c r="B42" s="944"/>
      <c r="C42" s="941"/>
      <c r="D42" s="941"/>
      <c r="E42" s="942"/>
      <c r="F42" s="942"/>
      <c r="G42" s="942"/>
      <c r="H42" s="943"/>
      <c r="I42" s="945"/>
    </row>
    <row r="43" spans="2:9" ht="12">
      <c r="B43" s="944"/>
      <c r="C43" s="941"/>
      <c r="D43" s="941"/>
      <c r="E43" s="942"/>
      <c r="F43" s="942"/>
      <c r="G43" s="942"/>
      <c r="H43" s="943"/>
      <c r="I43" s="945"/>
    </row>
    <row r="44" spans="2:9" ht="12">
      <c r="B44" s="940"/>
      <c r="C44" s="941"/>
      <c r="D44" s="941"/>
      <c r="E44" s="942"/>
      <c r="F44" s="942"/>
      <c r="G44" s="942"/>
      <c r="H44" s="943"/>
      <c r="I44" s="945"/>
    </row>
    <row r="45" spans="2:9" ht="12">
      <c r="B45" s="944"/>
      <c r="C45" s="941"/>
      <c r="D45" s="941"/>
      <c r="E45" s="942"/>
      <c r="F45" s="942"/>
      <c r="G45" s="942"/>
      <c r="H45" s="943"/>
      <c r="I45" s="945"/>
    </row>
    <row r="46" spans="2:9" ht="12">
      <c r="B46" s="944"/>
      <c r="C46" s="941"/>
      <c r="D46" s="941"/>
      <c r="E46" s="942"/>
      <c r="F46" s="942"/>
      <c r="G46" s="942"/>
      <c r="H46" s="943"/>
      <c r="I46" s="945"/>
    </row>
    <row r="47" spans="2:9" ht="12">
      <c r="B47" s="940"/>
      <c r="C47" s="941"/>
      <c r="D47" s="941"/>
      <c r="E47" s="942"/>
      <c r="F47" s="942"/>
      <c r="G47" s="942"/>
      <c r="H47" s="943"/>
      <c r="I47" s="945"/>
    </row>
    <row r="48" spans="2:9" ht="12">
      <c r="B48" s="944"/>
      <c r="C48" s="941"/>
      <c r="D48" s="941"/>
      <c r="E48" s="942"/>
      <c r="F48" s="942"/>
      <c r="G48" s="942"/>
      <c r="H48" s="943"/>
      <c r="I48" s="945"/>
    </row>
    <row r="49" spans="2:9" ht="12">
      <c r="B49" s="944"/>
      <c r="C49" s="941"/>
      <c r="D49" s="941"/>
      <c r="E49" s="942"/>
      <c r="F49" s="942"/>
      <c r="G49" s="942"/>
      <c r="H49" s="943"/>
      <c r="I49" s="945"/>
    </row>
    <row r="50" spans="2:9" ht="12">
      <c r="B50" s="940"/>
      <c r="C50" s="941"/>
      <c r="D50" s="941"/>
      <c r="E50" s="946"/>
      <c r="F50" s="946"/>
      <c r="G50" s="943"/>
      <c r="H50" s="943"/>
      <c r="I50" s="945"/>
    </row>
    <row r="51" spans="2:9" ht="12">
      <c r="B51" s="944"/>
      <c r="C51" s="941"/>
      <c r="D51" s="941"/>
      <c r="E51" s="942"/>
      <c r="F51" s="942"/>
      <c r="G51" s="942"/>
      <c r="H51" s="943"/>
      <c r="I51" s="945"/>
    </row>
    <row r="52" spans="2:9" ht="12">
      <c r="B52" s="944"/>
      <c r="C52" s="941"/>
      <c r="D52" s="941"/>
      <c r="E52" s="946"/>
      <c r="F52" s="946"/>
      <c r="G52" s="943"/>
      <c r="H52" s="943"/>
      <c r="I52" s="945"/>
    </row>
    <row r="53" spans="2:9" ht="12">
      <c r="B53" s="940"/>
      <c r="C53" s="941"/>
      <c r="D53" s="941"/>
      <c r="E53" s="946"/>
      <c r="F53" s="946"/>
      <c r="G53" s="943"/>
      <c r="H53" s="943"/>
      <c r="I53" s="945"/>
    </row>
    <row r="54" spans="2:9" ht="12">
      <c r="B54" s="944"/>
      <c r="C54" s="941"/>
      <c r="D54" s="941"/>
      <c r="E54" s="946"/>
      <c r="F54" s="946"/>
      <c r="G54" s="943"/>
      <c r="H54" s="943"/>
      <c r="I54" s="945"/>
    </row>
    <row r="55" spans="2:9" ht="12">
      <c r="B55" s="944"/>
      <c r="C55" s="941"/>
      <c r="D55" s="941"/>
      <c r="E55" s="942"/>
      <c r="F55" s="942"/>
      <c r="G55" s="942"/>
      <c r="H55" s="943"/>
      <c r="I55" s="945"/>
    </row>
    <row r="56" spans="2:9" ht="12">
      <c r="B56" s="940"/>
      <c r="C56" s="941"/>
      <c r="D56" s="941"/>
      <c r="E56" s="942"/>
      <c r="F56" s="942"/>
      <c r="G56" s="942"/>
      <c r="H56" s="943"/>
      <c r="I56" s="945"/>
    </row>
    <row r="57" spans="2:9" ht="12">
      <c r="B57" s="944"/>
      <c r="C57" s="941"/>
      <c r="D57" s="941"/>
      <c r="E57" s="946"/>
      <c r="F57" s="946"/>
      <c r="G57" s="943"/>
      <c r="H57" s="943"/>
      <c r="I57" s="945"/>
    </row>
    <row r="58" spans="2:9" ht="12">
      <c r="B58" s="944"/>
      <c r="C58" s="941"/>
      <c r="D58" s="941"/>
      <c r="E58" s="946"/>
      <c r="F58" s="946"/>
      <c r="G58" s="943"/>
      <c r="H58" s="943"/>
      <c r="I58" s="945"/>
    </row>
    <row r="59" spans="2:9" ht="12">
      <c r="B59" s="940"/>
      <c r="C59" s="941"/>
      <c r="D59" s="941"/>
      <c r="E59" s="942"/>
      <c r="F59" s="942"/>
      <c r="G59" s="942"/>
      <c r="H59" s="943"/>
      <c r="I59" s="945"/>
    </row>
    <row r="60" spans="2:9" ht="12">
      <c r="B60" s="944"/>
      <c r="C60" s="941"/>
      <c r="D60" s="941"/>
      <c r="E60" s="946"/>
      <c r="F60" s="946"/>
      <c r="G60" s="943"/>
      <c r="H60" s="943"/>
      <c r="I60" s="945"/>
    </row>
    <row r="61" spans="2:9" ht="12">
      <c r="B61" s="944"/>
      <c r="C61" s="941"/>
      <c r="D61" s="941"/>
      <c r="E61" s="946"/>
      <c r="F61" s="946"/>
      <c r="G61" s="943"/>
      <c r="H61" s="943"/>
      <c r="I61" s="945"/>
    </row>
    <row r="62" spans="2:9" ht="12">
      <c r="B62" s="940"/>
      <c r="C62" s="941"/>
      <c r="D62" s="941"/>
      <c r="E62" s="946"/>
      <c r="F62" s="946"/>
      <c r="G62" s="943"/>
      <c r="H62" s="943"/>
      <c r="I62" s="945"/>
    </row>
    <row r="63" spans="2:8" ht="12">
      <c r="B63" s="944"/>
      <c r="C63" s="941"/>
      <c r="D63" s="941"/>
      <c r="E63" s="940"/>
      <c r="F63" s="940"/>
      <c r="G63" s="940"/>
      <c r="H63" s="94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workbookViewId="0" topLeftCell="B1">
      <selection activeCell="C21" sqref="C21"/>
    </sheetView>
  </sheetViews>
  <sheetFormatPr defaultColWidth="9.140625" defaultRowHeight="12.75"/>
  <cols>
    <col min="1" max="1" width="0" style="947" hidden="1" customWidth="1"/>
    <col min="2" max="2" width="7.00390625" style="947" customWidth="1"/>
    <col min="3" max="3" width="50.00390625" style="947" customWidth="1"/>
    <col min="4" max="4" width="18.00390625" style="947" customWidth="1"/>
    <col min="5" max="5" width="13.140625" style="947" customWidth="1"/>
    <col min="6" max="6" width="9.28125" style="947" customWidth="1"/>
    <col min="7" max="7" width="11.00390625" style="947" customWidth="1"/>
    <col min="8" max="8" width="0" style="947" hidden="1" customWidth="1"/>
    <col min="9" max="9" width="10.00390625" style="947" customWidth="1"/>
    <col min="10" max="10" width="6.57421875" style="948" customWidth="1"/>
    <col min="11" max="11" width="2.00390625" style="948" customWidth="1"/>
    <col min="12" max="12" width="6.57421875" style="948" customWidth="1"/>
    <col min="13" max="16384" width="9.140625" style="948" customWidth="1"/>
  </cols>
  <sheetData>
    <row r="1" spans="1:10" s="950" customFormat="1" ht="33" customHeight="1">
      <c r="A1" s="947"/>
      <c r="B1" s="3420" t="s">
        <v>176</v>
      </c>
      <c r="C1" s="3420"/>
      <c r="D1" s="3420"/>
      <c r="E1" s="3420"/>
      <c r="F1" s="3420"/>
      <c r="G1" s="3420"/>
      <c r="H1" s="3420"/>
      <c r="I1" s="3420"/>
      <c r="J1" s="949"/>
    </row>
    <row r="2" spans="1:10" s="950" customFormat="1" ht="12">
      <c r="A2" s="947"/>
      <c r="B2" s="947"/>
      <c r="C2" s="947"/>
      <c r="D2" s="947"/>
      <c r="E2" s="947"/>
      <c r="F2" s="947"/>
      <c r="G2" s="947"/>
      <c r="H2" s="947"/>
      <c r="I2" s="947"/>
      <c r="J2" s="949"/>
    </row>
    <row r="3" spans="1:256" s="957" customFormat="1" ht="52.5" customHeight="1">
      <c r="A3" s="951"/>
      <c r="B3" s="952" t="s">
        <v>1</v>
      </c>
      <c r="C3" s="953" t="s">
        <v>2</v>
      </c>
      <c r="D3" s="953" t="s">
        <v>3</v>
      </c>
      <c r="E3" s="954" t="s">
        <v>4</v>
      </c>
      <c r="F3" s="954" t="s">
        <v>5</v>
      </c>
      <c r="G3" s="954" t="s">
        <v>6</v>
      </c>
      <c r="H3" s="954"/>
      <c r="I3" s="955" t="s">
        <v>7</v>
      </c>
      <c r="J3" s="956"/>
      <c r="IE3" s="950"/>
      <c r="IF3" s="950"/>
      <c r="IG3" s="950"/>
      <c r="IH3" s="950"/>
      <c r="II3" s="950"/>
      <c r="IJ3" s="950"/>
      <c r="IK3" s="950"/>
      <c r="IL3" s="950"/>
      <c r="IM3" s="950"/>
      <c r="IN3" s="950"/>
      <c r="IO3" s="950"/>
      <c r="IP3" s="950"/>
      <c r="IQ3" s="950"/>
      <c r="IR3" s="950"/>
      <c r="IS3" s="950"/>
      <c r="IT3" s="950"/>
      <c r="IU3" s="950"/>
      <c r="IV3" s="950"/>
    </row>
    <row r="4" spans="1:256" s="957" customFormat="1" ht="24.75" customHeight="1">
      <c r="A4" s="947"/>
      <c r="B4" s="958">
        <v>1</v>
      </c>
      <c r="C4" s="959" t="s">
        <v>8</v>
      </c>
      <c r="D4" s="959" t="s">
        <v>9</v>
      </c>
      <c r="E4" s="960">
        <v>1</v>
      </c>
      <c r="F4" s="960">
        <v>1</v>
      </c>
      <c r="G4" s="961">
        <v>5460</v>
      </c>
      <c r="H4" s="961"/>
      <c r="I4" s="962">
        <v>5460</v>
      </c>
      <c r="J4" s="963"/>
      <c r="IE4" s="950"/>
      <c r="IF4" s="950"/>
      <c r="IG4" s="950"/>
      <c r="IH4" s="950"/>
      <c r="II4" s="950"/>
      <c r="IJ4" s="950"/>
      <c r="IK4" s="950"/>
      <c r="IL4" s="950"/>
      <c r="IM4" s="950"/>
      <c r="IN4" s="950"/>
      <c r="IO4" s="950"/>
      <c r="IP4" s="950"/>
      <c r="IQ4" s="950"/>
      <c r="IR4" s="950"/>
      <c r="IS4" s="950"/>
      <c r="IT4" s="950"/>
      <c r="IU4" s="950"/>
      <c r="IV4" s="950"/>
    </row>
    <row r="5" spans="1:256" s="957" customFormat="1" ht="25.5" customHeight="1">
      <c r="A5" s="947"/>
      <c r="B5" s="958">
        <v>2</v>
      </c>
      <c r="C5" s="959" t="s">
        <v>10</v>
      </c>
      <c r="D5" s="959" t="s">
        <v>11</v>
      </c>
      <c r="E5" s="960">
        <v>0.1</v>
      </c>
      <c r="F5" s="960">
        <v>2</v>
      </c>
      <c r="G5" s="961">
        <v>6500</v>
      </c>
      <c r="H5" s="961"/>
      <c r="I5" s="962">
        <v>1300</v>
      </c>
      <c r="J5" s="963"/>
      <c r="IE5" s="950"/>
      <c r="IF5" s="950"/>
      <c r="IG5" s="950"/>
      <c r="IH5" s="950"/>
      <c r="II5" s="950"/>
      <c r="IJ5" s="950"/>
      <c r="IK5" s="950"/>
      <c r="IL5" s="950"/>
      <c r="IM5" s="950"/>
      <c r="IN5" s="950"/>
      <c r="IO5" s="950"/>
      <c r="IP5" s="950"/>
      <c r="IQ5" s="950"/>
      <c r="IR5" s="950"/>
      <c r="IS5" s="950"/>
      <c r="IT5" s="950"/>
      <c r="IU5" s="950"/>
      <c r="IV5" s="950"/>
    </row>
    <row r="6" spans="1:256" s="957" customFormat="1" ht="22.5" customHeight="1">
      <c r="A6" s="947"/>
      <c r="B6" s="958">
        <v>3</v>
      </c>
      <c r="C6" s="959" t="s">
        <v>12</v>
      </c>
      <c r="D6" s="959" t="s">
        <v>28</v>
      </c>
      <c r="E6" s="960">
        <v>3</v>
      </c>
      <c r="F6" s="960">
        <v>2</v>
      </c>
      <c r="G6" s="961">
        <v>146.72</v>
      </c>
      <c r="H6" s="961"/>
      <c r="I6" s="962">
        <v>880.32</v>
      </c>
      <c r="J6" s="963"/>
      <c r="IE6" s="950"/>
      <c r="IF6" s="950"/>
      <c r="IG6" s="950"/>
      <c r="IH6" s="950"/>
      <c r="II6" s="950"/>
      <c r="IJ6" s="950"/>
      <c r="IK6" s="950"/>
      <c r="IL6" s="950"/>
      <c r="IM6" s="950"/>
      <c r="IN6" s="950"/>
      <c r="IO6" s="950"/>
      <c r="IP6" s="950"/>
      <c r="IQ6" s="950"/>
      <c r="IR6" s="950"/>
      <c r="IS6" s="950"/>
      <c r="IT6" s="950"/>
      <c r="IU6" s="950"/>
      <c r="IV6" s="950"/>
    </row>
    <row r="7" spans="1:256" s="957" customFormat="1" ht="30" customHeight="1">
      <c r="A7" s="947"/>
      <c r="B7" s="958">
        <v>4</v>
      </c>
      <c r="C7" s="959" t="s">
        <v>14</v>
      </c>
      <c r="D7" s="959" t="s">
        <v>15</v>
      </c>
      <c r="E7" s="960">
        <v>0.9461</v>
      </c>
      <c r="F7" s="960">
        <v>2</v>
      </c>
      <c r="G7" s="961">
        <v>1500</v>
      </c>
      <c r="H7" s="961"/>
      <c r="I7" s="962">
        <v>2838.3</v>
      </c>
      <c r="J7" s="963"/>
      <c r="IE7" s="950"/>
      <c r="IF7" s="950"/>
      <c r="IG7" s="950"/>
      <c r="IH7" s="950"/>
      <c r="II7" s="950"/>
      <c r="IJ7" s="950"/>
      <c r="IK7" s="950"/>
      <c r="IL7" s="950"/>
      <c r="IM7" s="950"/>
      <c r="IN7" s="950"/>
      <c r="IO7" s="950"/>
      <c r="IP7" s="950"/>
      <c r="IQ7" s="950"/>
      <c r="IR7" s="950"/>
      <c r="IS7" s="950"/>
      <c r="IT7" s="950"/>
      <c r="IU7" s="950"/>
      <c r="IV7" s="950"/>
    </row>
    <row r="8" spans="1:256" s="957" customFormat="1" ht="24.75" customHeight="1">
      <c r="A8" s="947"/>
      <c r="B8" s="958">
        <v>5</v>
      </c>
      <c r="C8" s="959" t="s">
        <v>16</v>
      </c>
      <c r="D8" s="959" t="s">
        <v>15</v>
      </c>
      <c r="E8" s="960">
        <v>0.9461</v>
      </c>
      <c r="F8" s="960">
        <v>2</v>
      </c>
      <c r="G8" s="961">
        <v>1440</v>
      </c>
      <c r="H8" s="961"/>
      <c r="I8" s="962">
        <v>2724.768</v>
      </c>
      <c r="J8" s="963"/>
      <c r="IE8" s="950"/>
      <c r="IF8" s="950"/>
      <c r="IG8" s="950"/>
      <c r="IH8" s="950"/>
      <c r="II8" s="950"/>
      <c r="IJ8" s="950"/>
      <c r="IK8" s="950"/>
      <c r="IL8" s="950"/>
      <c r="IM8" s="950"/>
      <c r="IN8" s="950"/>
      <c r="IO8" s="950"/>
      <c r="IP8" s="950"/>
      <c r="IQ8" s="950"/>
      <c r="IR8" s="950"/>
      <c r="IS8" s="950"/>
      <c r="IT8" s="950"/>
      <c r="IU8" s="950"/>
      <c r="IV8" s="950"/>
    </row>
    <row r="9" spans="1:256" s="957" customFormat="1" ht="25.5" customHeight="1">
      <c r="A9" s="947"/>
      <c r="B9" s="958">
        <v>6</v>
      </c>
      <c r="C9" s="959" t="s">
        <v>17</v>
      </c>
      <c r="D9" s="959" t="s">
        <v>15</v>
      </c>
      <c r="E9" s="960">
        <v>0.9461</v>
      </c>
      <c r="F9" s="960">
        <v>2</v>
      </c>
      <c r="G9" s="961">
        <v>1320</v>
      </c>
      <c r="H9" s="961"/>
      <c r="I9" s="962">
        <v>2497.704</v>
      </c>
      <c r="J9" s="963"/>
      <c r="IE9" s="950"/>
      <c r="IF9" s="950"/>
      <c r="IG9" s="950"/>
      <c r="IH9" s="950"/>
      <c r="II9" s="950"/>
      <c r="IJ9" s="950"/>
      <c r="IK9" s="950"/>
      <c r="IL9" s="950"/>
      <c r="IM9" s="950"/>
      <c r="IN9" s="950"/>
      <c r="IO9" s="950"/>
      <c r="IP9" s="950"/>
      <c r="IQ9" s="950"/>
      <c r="IR9" s="950"/>
      <c r="IS9" s="950"/>
      <c r="IT9" s="950"/>
      <c r="IU9" s="950"/>
      <c r="IV9" s="950"/>
    </row>
    <row r="10" spans="1:256" s="957" customFormat="1" ht="26.25" customHeight="1">
      <c r="A10" s="947"/>
      <c r="B10" s="958">
        <v>7</v>
      </c>
      <c r="C10" s="959" t="s">
        <v>18</v>
      </c>
      <c r="D10" s="959" t="s">
        <v>19</v>
      </c>
      <c r="E10" s="960">
        <v>0.4</v>
      </c>
      <c r="F10" s="960">
        <v>2</v>
      </c>
      <c r="G10" s="961">
        <v>559.29</v>
      </c>
      <c r="H10" s="961"/>
      <c r="I10" s="962">
        <v>447.432</v>
      </c>
      <c r="J10" s="963"/>
      <c r="IE10" s="950"/>
      <c r="IF10" s="950"/>
      <c r="IG10" s="950"/>
      <c r="IH10" s="950"/>
      <c r="II10" s="950"/>
      <c r="IJ10" s="950"/>
      <c r="IK10" s="950"/>
      <c r="IL10" s="950"/>
      <c r="IM10" s="950"/>
      <c r="IN10" s="950"/>
      <c r="IO10" s="950"/>
      <c r="IP10" s="950"/>
      <c r="IQ10" s="950"/>
      <c r="IR10" s="950"/>
      <c r="IS10" s="950"/>
      <c r="IT10" s="950"/>
      <c r="IU10" s="950"/>
      <c r="IV10" s="950"/>
    </row>
    <row r="11" spans="1:256" s="957" customFormat="1" ht="35.25" customHeight="1">
      <c r="A11" s="947"/>
      <c r="B11" s="958">
        <v>8</v>
      </c>
      <c r="C11" s="959" t="s">
        <v>169</v>
      </c>
      <c r="D11" s="959" t="s">
        <v>15</v>
      </c>
      <c r="E11" s="960">
        <v>0.9461</v>
      </c>
      <c r="F11" s="960">
        <v>2</v>
      </c>
      <c r="G11" s="961">
        <v>1099</v>
      </c>
      <c r="H11" s="961"/>
      <c r="I11" s="962">
        <v>2079.5278000000003</v>
      </c>
      <c r="J11" s="963"/>
      <c r="IE11" s="950"/>
      <c r="IF11" s="950"/>
      <c r="IG11" s="950"/>
      <c r="IH11" s="950"/>
      <c r="II11" s="950"/>
      <c r="IJ11" s="950"/>
      <c r="IK11" s="950"/>
      <c r="IL11" s="950"/>
      <c r="IM11" s="950"/>
      <c r="IN11" s="950"/>
      <c r="IO11" s="950"/>
      <c r="IP11" s="950"/>
      <c r="IQ11" s="950"/>
      <c r="IR11" s="950"/>
      <c r="IS11" s="950"/>
      <c r="IT11" s="950"/>
      <c r="IU11" s="950"/>
      <c r="IV11" s="950"/>
    </row>
    <row r="12" spans="1:256" s="957" customFormat="1" ht="33.75" customHeight="1">
      <c r="A12" s="947"/>
      <c r="B12" s="958">
        <v>9</v>
      </c>
      <c r="C12" s="959" t="s">
        <v>105</v>
      </c>
      <c r="D12" s="959" t="s">
        <v>15</v>
      </c>
      <c r="E12" s="960">
        <v>0.9461</v>
      </c>
      <c r="F12" s="960">
        <v>2</v>
      </c>
      <c r="G12" s="964">
        <v>1710</v>
      </c>
      <c r="H12" s="964"/>
      <c r="I12" s="962">
        <v>3235.6620000000003</v>
      </c>
      <c r="J12" s="963"/>
      <c r="IE12" s="950"/>
      <c r="IF12" s="950"/>
      <c r="IG12" s="950"/>
      <c r="IH12" s="950"/>
      <c r="II12" s="950"/>
      <c r="IJ12" s="950"/>
      <c r="IK12" s="950"/>
      <c r="IL12" s="950"/>
      <c r="IM12" s="950"/>
      <c r="IN12" s="950"/>
      <c r="IO12" s="950"/>
      <c r="IP12" s="950"/>
      <c r="IQ12" s="950"/>
      <c r="IR12" s="950"/>
      <c r="IS12" s="950"/>
      <c r="IT12" s="950"/>
      <c r="IU12" s="950"/>
      <c r="IV12" s="950"/>
    </row>
    <row r="13" spans="1:256" s="957" customFormat="1" ht="23.25" customHeight="1">
      <c r="A13" s="947"/>
      <c r="B13" s="958">
        <v>10</v>
      </c>
      <c r="C13" s="959" t="s">
        <v>22</v>
      </c>
      <c r="D13" s="959" t="s">
        <v>23</v>
      </c>
      <c r="E13" s="960">
        <v>1</v>
      </c>
      <c r="F13" s="960">
        <v>2</v>
      </c>
      <c r="G13" s="961">
        <v>965</v>
      </c>
      <c r="H13" s="961"/>
      <c r="I13" s="962">
        <v>1930</v>
      </c>
      <c r="J13" s="963"/>
      <c r="IE13" s="950"/>
      <c r="IF13" s="950"/>
      <c r="IG13" s="950"/>
      <c r="IH13" s="950"/>
      <c r="II13" s="950"/>
      <c r="IJ13" s="950"/>
      <c r="IK13" s="950"/>
      <c r="IL13" s="950"/>
      <c r="IM13" s="950"/>
      <c r="IN13" s="950"/>
      <c r="IO13" s="950"/>
      <c r="IP13" s="950"/>
      <c r="IQ13" s="950"/>
      <c r="IR13" s="950"/>
      <c r="IS13" s="950"/>
      <c r="IT13" s="950"/>
      <c r="IU13" s="950"/>
      <c r="IV13" s="950"/>
    </row>
    <row r="14" spans="1:256" s="957" customFormat="1" ht="24.75" customHeight="1">
      <c r="A14" s="947"/>
      <c r="B14" s="958">
        <v>11</v>
      </c>
      <c r="C14" s="959" t="s">
        <v>25</v>
      </c>
      <c r="D14" s="959" t="s">
        <v>15</v>
      </c>
      <c r="E14" s="960">
        <v>0.9461</v>
      </c>
      <c r="F14" s="960">
        <v>1</v>
      </c>
      <c r="G14" s="965">
        <v>9936</v>
      </c>
      <c r="H14" s="965"/>
      <c r="I14" s="962">
        <v>9400.4496</v>
      </c>
      <c r="J14" s="963"/>
      <c r="IE14" s="950"/>
      <c r="IF14" s="950"/>
      <c r="IG14" s="950"/>
      <c r="IH14" s="950"/>
      <c r="II14" s="950"/>
      <c r="IJ14" s="950"/>
      <c r="IK14" s="950"/>
      <c r="IL14" s="950"/>
      <c r="IM14" s="950"/>
      <c r="IN14" s="950"/>
      <c r="IO14" s="950"/>
      <c r="IP14" s="950"/>
      <c r="IQ14" s="950"/>
      <c r="IR14" s="950"/>
      <c r="IS14" s="950"/>
      <c r="IT14" s="950"/>
      <c r="IU14" s="950"/>
      <c r="IV14" s="950"/>
    </row>
    <row r="15" spans="1:256" s="957" customFormat="1" ht="24.75" customHeight="1">
      <c r="A15" s="947"/>
      <c r="B15" s="958">
        <v>12</v>
      </c>
      <c r="C15" s="959" t="s">
        <v>26</v>
      </c>
      <c r="D15" s="959" t="s">
        <v>9</v>
      </c>
      <c r="E15" s="960">
        <v>1</v>
      </c>
      <c r="F15" s="960">
        <v>2</v>
      </c>
      <c r="G15" s="965">
        <v>850</v>
      </c>
      <c r="H15" s="965"/>
      <c r="I15" s="962">
        <v>1700</v>
      </c>
      <c r="J15" s="963"/>
      <c r="IE15" s="950"/>
      <c r="IF15" s="950"/>
      <c r="IG15" s="950"/>
      <c r="IH15" s="950"/>
      <c r="II15" s="950"/>
      <c r="IJ15" s="950"/>
      <c r="IK15" s="950"/>
      <c r="IL15" s="950"/>
      <c r="IM15" s="950"/>
      <c r="IN15" s="950"/>
      <c r="IO15" s="950"/>
      <c r="IP15" s="950"/>
      <c r="IQ15" s="950"/>
      <c r="IR15" s="950"/>
      <c r="IS15" s="950"/>
      <c r="IT15" s="950"/>
      <c r="IU15" s="950"/>
      <c r="IV15" s="950"/>
    </row>
    <row r="16" spans="1:256" s="957" customFormat="1" ht="39" customHeight="1">
      <c r="A16" s="947"/>
      <c r="B16" s="958">
        <v>13</v>
      </c>
      <c r="C16" s="959" t="s">
        <v>136</v>
      </c>
      <c r="D16" s="959" t="s">
        <v>30</v>
      </c>
      <c r="E16" s="960">
        <v>0.9461</v>
      </c>
      <c r="F16" s="960">
        <v>1</v>
      </c>
      <c r="G16" s="961">
        <v>8039</v>
      </c>
      <c r="H16" s="961"/>
      <c r="I16" s="962">
        <v>7605.6979</v>
      </c>
      <c r="J16" s="963"/>
      <c r="IE16" s="950"/>
      <c r="IF16" s="950"/>
      <c r="IG16" s="950"/>
      <c r="IH16" s="950"/>
      <c r="II16" s="950"/>
      <c r="IJ16" s="950"/>
      <c r="IK16" s="950"/>
      <c r="IL16" s="950"/>
      <c r="IM16" s="950"/>
      <c r="IN16" s="950"/>
      <c r="IO16" s="950"/>
      <c r="IP16" s="950"/>
      <c r="IQ16" s="950"/>
      <c r="IR16" s="950"/>
      <c r="IS16" s="950"/>
      <c r="IT16" s="950"/>
      <c r="IU16" s="950"/>
      <c r="IV16" s="950"/>
    </row>
    <row r="17" spans="1:256" s="957" customFormat="1" ht="24" customHeight="1">
      <c r="A17" s="947"/>
      <c r="B17" s="958">
        <v>14</v>
      </c>
      <c r="C17" s="959" t="s">
        <v>32</v>
      </c>
      <c r="D17" s="959" t="s">
        <v>33</v>
      </c>
      <c r="E17" s="960">
        <v>350</v>
      </c>
      <c r="F17" s="960" t="s">
        <v>34</v>
      </c>
      <c r="G17" s="961">
        <v>22.39</v>
      </c>
      <c r="H17" s="961"/>
      <c r="I17" s="962">
        <v>7836.5</v>
      </c>
      <c r="J17" s="963"/>
      <c r="L17" s="966"/>
      <c r="IE17" s="950"/>
      <c r="IF17" s="950"/>
      <c r="IG17" s="950"/>
      <c r="IH17" s="950"/>
      <c r="II17" s="950"/>
      <c r="IJ17" s="950"/>
      <c r="IK17" s="950"/>
      <c r="IL17" s="950"/>
      <c r="IM17" s="950"/>
      <c r="IN17" s="950"/>
      <c r="IO17" s="950"/>
      <c r="IP17" s="950"/>
      <c r="IQ17" s="950"/>
      <c r="IR17" s="950"/>
      <c r="IS17" s="950"/>
      <c r="IT17" s="950"/>
      <c r="IU17" s="950"/>
      <c r="IV17" s="950"/>
    </row>
    <row r="18" spans="1:256" s="957" customFormat="1" ht="27.75" customHeight="1">
      <c r="A18" s="947"/>
      <c r="B18" s="958">
        <v>15</v>
      </c>
      <c r="C18" s="959" t="s">
        <v>35</v>
      </c>
      <c r="D18" s="959" t="s">
        <v>36</v>
      </c>
      <c r="E18" s="960">
        <v>0.3</v>
      </c>
      <c r="F18" s="960" t="s">
        <v>34</v>
      </c>
      <c r="G18" s="961">
        <v>408.6</v>
      </c>
      <c r="H18" s="961"/>
      <c r="I18" s="962">
        <v>122.58</v>
      </c>
      <c r="J18" s="963"/>
      <c r="IE18" s="950"/>
      <c r="IF18" s="950"/>
      <c r="IG18" s="950"/>
      <c r="IH18" s="950"/>
      <c r="II18" s="950"/>
      <c r="IJ18" s="950"/>
      <c r="IK18" s="950"/>
      <c r="IL18" s="950"/>
      <c r="IM18" s="950"/>
      <c r="IN18" s="950"/>
      <c r="IO18" s="950"/>
      <c r="IP18" s="950"/>
      <c r="IQ18" s="950"/>
      <c r="IR18" s="950"/>
      <c r="IS18" s="950"/>
      <c r="IT18" s="950"/>
      <c r="IU18" s="950"/>
      <c r="IV18" s="950"/>
    </row>
    <row r="19" spans="1:256" s="957" customFormat="1" ht="24.75" customHeight="1">
      <c r="A19" s="947"/>
      <c r="B19" s="958">
        <v>16</v>
      </c>
      <c r="C19" s="959" t="s">
        <v>37</v>
      </c>
      <c r="D19" s="959" t="s">
        <v>38</v>
      </c>
      <c r="E19" s="960">
        <v>100</v>
      </c>
      <c r="F19" s="960" t="s">
        <v>34</v>
      </c>
      <c r="G19" s="961">
        <v>20.13</v>
      </c>
      <c r="H19" s="961"/>
      <c r="I19" s="962">
        <v>2013</v>
      </c>
      <c r="J19" s="963"/>
      <c r="IE19" s="950"/>
      <c r="IF19" s="950"/>
      <c r="IG19" s="950"/>
      <c r="IH19" s="950"/>
      <c r="II19" s="950"/>
      <c r="IJ19" s="950"/>
      <c r="IK19" s="950"/>
      <c r="IL19" s="950"/>
      <c r="IM19" s="950"/>
      <c r="IN19" s="950"/>
      <c r="IO19" s="950"/>
      <c r="IP19" s="950"/>
      <c r="IQ19" s="950"/>
      <c r="IR19" s="950"/>
      <c r="IS19" s="950"/>
      <c r="IT19" s="950"/>
      <c r="IU19" s="950"/>
      <c r="IV19" s="950"/>
    </row>
    <row r="20" spans="1:256" s="957" customFormat="1" ht="36" customHeight="1">
      <c r="A20" s="947"/>
      <c r="B20" s="958">
        <v>17</v>
      </c>
      <c r="C20" s="959" t="s">
        <v>39</v>
      </c>
      <c r="D20" s="959" t="s">
        <v>33</v>
      </c>
      <c r="E20" s="960">
        <v>300</v>
      </c>
      <c r="F20" s="960" t="s">
        <v>34</v>
      </c>
      <c r="G20" s="961">
        <v>41.8</v>
      </c>
      <c r="H20" s="961"/>
      <c r="I20" s="962">
        <v>12540</v>
      </c>
      <c r="J20" s="963"/>
      <c r="IE20" s="950"/>
      <c r="IF20" s="950"/>
      <c r="IG20" s="950"/>
      <c r="IH20" s="950"/>
      <c r="II20" s="950"/>
      <c r="IJ20" s="950"/>
      <c r="IK20" s="950"/>
      <c r="IL20" s="950"/>
      <c r="IM20" s="950"/>
      <c r="IN20" s="950"/>
      <c r="IO20" s="950"/>
      <c r="IP20" s="950"/>
      <c r="IQ20" s="950"/>
      <c r="IR20" s="950"/>
      <c r="IS20" s="950"/>
      <c r="IT20" s="950"/>
      <c r="IU20" s="950"/>
      <c r="IV20" s="950"/>
    </row>
    <row r="21" spans="1:256" s="957" customFormat="1" ht="26.25" customHeight="1">
      <c r="A21" s="947"/>
      <c r="B21" s="958">
        <v>18</v>
      </c>
      <c r="C21" s="959" t="s">
        <v>46</v>
      </c>
      <c r="D21" s="959"/>
      <c r="E21" s="960"/>
      <c r="F21" s="960" t="s">
        <v>47</v>
      </c>
      <c r="G21" s="961"/>
      <c r="H21" s="961"/>
      <c r="I21" s="962">
        <v>14532.096</v>
      </c>
      <c r="J21" s="963"/>
      <c r="IE21" s="950"/>
      <c r="IF21" s="950"/>
      <c r="IG21" s="950"/>
      <c r="IH21" s="950"/>
      <c r="II21" s="950"/>
      <c r="IJ21" s="950"/>
      <c r="IK21" s="950"/>
      <c r="IL21" s="950"/>
      <c r="IM21" s="950"/>
      <c r="IN21" s="950"/>
      <c r="IO21" s="950"/>
      <c r="IP21" s="950"/>
      <c r="IQ21" s="950"/>
      <c r="IR21" s="950"/>
      <c r="IS21" s="950"/>
      <c r="IT21" s="950"/>
      <c r="IU21" s="950"/>
      <c r="IV21" s="950"/>
    </row>
    <row r="22" spans="1:256" s="957" customFormat="1" ht="21" customHeight="1">
      <c r="A22" s="947"/>
      <c r="B22" s="958">
        <v>19</v>
      </c>
      <c r="C22" s="959" t="s">
        <v>48</v>
      </c>
      <c r="D22" s="959" t="s">
        <v>38</v>
      </c>
      <c r="E22" s="960"/>
      <c r="F22" s="960"/>
      <c r="G22" s="961"/>
      <c r="H22" s="961"/>
      <c r="I22" s="962">
        <v>2384.172</v>
      </c>
      <c r="J22" s="963"/>
      <c r="IE22" s="950"/>
      <c r="IF22" s="950"/>
      <c r="IG22" s="950"/>
      <c r="IH22" s="950"/>
      <c r="II22" s="950"/>
      <c r="IJ22" s="950"/>
      <c r="IK22" s="950"/>
      <c r="IL22" s="950"/>
      <c r="IM22" s="950"/>
      <c r="IN22" s="950"/>
      <c r="IO22" s="950"/>
      <c r="IP22" s="950"/>
      <c r="IQ22" s="950"/>
      <c r="IR22" s="950"/>
      <c r="IS22" s="950"/>
      <c r="IT22" s="950"/>
      <c r="IU22" s="950"/>
      <c r="IV22" s="950"/>
    </row>
    <row r="23" spans="1:256" s="957" customFormat="1" ht="21.75" customHeight="1">
      <c r="A23" s="947"/>
      <c r="B23" s="958">
        <v>20</v>
      </c>
      <c r="C23" s="959" t="s">
        <v>50</v>
      </c>
      <c r="D23" s="959" t="s">
        <v>15</v>
      </c>
      <c r="E23" s="960">
        <v>0.9461</v>
      </c>
      <c r="F23" s="960">
        <v>12</v>
      </c>
      <c r="G23" s="961">
        <v>3290</v>
      </c>
      <c r="H23" s="961"/>
      <c r="I23" s="962">
        <v>37352.028000000006</v>
      </c>
      <c r="J23" s="963"/>
      <c r="IE23" s="948"/>
      <c r="IF23" s="948"/>
      <c r="IG23" s="948"/>
      <c r="IH23" s="948"/>
      <c r="II23" s="948"/>
      <c r="IJ23" s="948"/>
      <c r="IK23" s="948"/>
      <c r="IL23" s="948"/>
      <c r="IM23" s="948"/>
      <c r="IN23" s="948"/>
      <c r="IO23" s="948"/>
      <c r="IP23" s="948"/>
      <c r="IQ23" s="948"/>
      <c r="IR23" s="948"/>
      <c r="IS23" s="948"/>
      <c r="IT23" s="948"/>
      <c r="IU23" s="948"/>
      <c r="IV23" s="948"/>
    </row>
    <row r="24" spans="1:256" s="957" customFormat="1" ht="18.75" customHeight="1">
      <c r="A24" s="947"/>
      <c r="B24" s="958">
        <v>21</v>
      </c>
      <c r="C24" s="959" t="s">
        <v>137</v>
      </c>
      <c r="D24" s="959"/>
      <c r="E24" s="960"/>
      <c r="F24" s="960"/>
      <c r="G24" s="961"/>
      <c r="H24" s="961"/>
      <c r="I24" s="962">
        <v>38000</v>
      </c>
      <c r="J24" s="963"/>
      <c r="IE24" s="948"/>
      <c r="IF24" s="948"/>
      <c r="IG24" s="948"/>
      <c r="IH24" s="948"/>
      <c r="II24" s="948"/>
      <c r="IJ24" s="948"/>
      <c r="IK24" s="948"/>
      <c r="IL24" s="948"/>
      <c r="IM24" s="948"/>
      <c r="IN24" s="948"/>
      <c r="IO24" s="948"/>
      <c r="IP24" s="948"/>
      <c r="IQ24" s="948"/>
      <c r="IR24" s="948"/>
      <c r="IS24" s="948"/>
      <c r="IT24" s="948"/>
      <c r="IU24" s="948"/>
      <c r="IV24" s="948"/>
    </row>
    <row r="25" spans="1:256" s="957" customFormat="1" ht="21" customHeight="1">
      <c r="A25" s="947"/>
      <c r="B25" s="958">
        <v>22</v>
      </c>
      <c r="C25" s="967" t="s">
        <v>70</v>
      </c>
      <c r="D25" s="967" t="s">
        <v>66</v>
      </c>
      <c r="E25" s="968">
        <v>4</v>
      </c>
      <c r="F25" s="968">
        <v>1</v>
      </c>
      <c r="G25" s="968">
        <v>1039.3</v>
      </c>
      <c r="H25" s="968"/>
      <c r="I25" s="969">
        <v>4157.2</v>
      </c>
      <c r="J25" s="963"/>
      <c r="IE25" s="950"/>
      <c r="IF25" s="950"/>
      <c r="IG25" s="950"/>
      <c r="IH25" s="950"/>
      <c r="II25" s="950"/>
      <c r="IJ25" s="950"/>
      <c r="IK25" s="950"/>
      <c r="IL25" s="950"/>
      <c r="IM25" s="950"/>
      <c r="IN25" s="950"/>
      <c r="IO25" s="950"/>
      <c r="IP25" s="950"/>
      <c r="IQ25" s="950"/>
      <c r="IR25" s="950"/>
      <c r="IS25" s="950"/>
      <c r="IT25" s="950"/>
      <c r="IU25" s="950"/>
      <c r="IV25" s="950"/>
    </row>
    <row r="26" spans="1:256" s="957" customFormat="1" ht="21" customHeight="1">
      <c r="A26" s="947"/>
      <c r="B26" s="958">
        <v>23</v>
      </c>
      <c r="C26" s="970" t="s">
        <v>71</v>
      </c>
      <c r="D26" s="967" t="s">
        <v>66</v>
      </c>
      <c r="E26" s="968">
        <v>6</v>
      </c>
      <c r="F26" s="968">
        <v>1</v>
      </c>
      <c r="G26" s="968">
        <v>1585.23</v>
      </c>
      <c r="H26" s="968"/>
      <c r="I26" s="969">
        <v>9511.38</v>
      </c>
      <c r="J26" s="963"/>
      <c r="IE26" s="950"/>
      <c r="IF26" s="950"/>
      <c r="IG26" s="950"/>
      <c r="IH26" s="950"/>
      <c r="II26" s="950"/>
      <c r="IJ26" s="950"/>
      <c r="IK26" s="950"/>
      <c r="IL26" s="950"/>
      <c r="IM26" s="950"/>
      <c r="IN26" s="950"/>
      <c r="IO26" s="950"/>
      <c r="IP26" s="950"/>
      <c r="IQ26" s="950"/>
      <c r="IR26" s="950"/>
      <c r="IS26" s="950"/>
      <c r="IT26" s="950"/>
      <c r="IU26" s="950"/>
      <c r="IV26" s="950"/>
    </row>
    <row r="27" spans="1:256" s="957" customFormat="1" ht="22.5" customHeight="1">
      <c r="A27" s="947"/>
      <c r="B27" s="958">
        <v>24</v>
      </c>
      <c r="C27" s="971" t="s">
        <v>72</v>
      </c>
      <c r="D27" s="971" t="s">
        <v>73</v>
      </c>
      <c r="E27" s="972">
        <v>2</v>
      </c>
      <c r="F27" s="972">
        <v>1</v>
      </c>
      <c r="G27" s="973">
        <v>4152</v>
      </c>
      <c r="H27" s="974"/>
      <c r="I27" s="975">
        <v>8304</v>
      </c>
      <c r="J27" s="963"/>
      <c r="IE27" s="950"/>
      <c r="IF27" s="950"/>
      <c r="IG27" s="950"/>
      <c r="IH27" s="950"/>
      <c r="II27" s="950"/>
      <c r="IJ27" s="950"/>
      <c r="IK27" s="950"/>
      <c r="IL27" s="950"/>
      <c r="IM27" s="950"/>
      <c r="IN27" s="950"/>
      <c r="IO27" s="950"/>
      <c r="IP27" s="950"/>
      <c r="IQ27" s="950"/>
      <c r="IR27" s="950"/>
      <c r="IS27" s="950"/>
      <c r="IT27" s="950"/>
      <c r="IU27" s="950"/>
      <c r="IV27" s="950"/>
    </row>
    <row r="28" spans="1:256" s="957" customFormat="1" ht="18" customHeight="1">
      <c r="A28" s="947"/>
      <c r="B28" s="958">
        <v>25</v>
      </c>
      <c r="C28" s="967" t="s">
        <v>67</v>
      </c>
      <c r="D28" s="967" t="s">
        <v>66</v>
      </c>
      <c r="E28" s="968">
        <v>6</v>
      </c>
      <c r="F28" s="968">
        <v>1</v>
      </c>
      <c r="G28" s="968">
        <v>1124.6</v>
      </c>
      <c r="H28" s="968"/>
      <c r="I28" s="969">
        <v>6747.6</v>
      </c>
      <c r="J28" s="963"/>
      <c r="IE28" s="950"/>
      <c r="IF28" s="950"/>
      <c r="IG28" s="950"/>
      <c r="IH28" s="950"/>
      <c r="II28" s="950"/>
      <c r="IJ28" s="950"/>
      <c r="IK28" s="950"/>
      <c r="IL28" s="950"/>
      <c r="IM28" s="950"/>
      <c r="IN28" s="950"/>
      <c r="IO28" s="950"/>
      <c r="IP28" s="950"/>
      <c r="IQ28" s="950"/>
      <c r="IR28" s="950"/>
      <c r="IS28" s="950"/>
      <c r="IT28" s="950"/>
      <c r="IU28" s="950"/>
      <c r="IV28" s="950"/>
    </row>
    <row r="29" spans="1:256" s="957" customFormat="1" ht="18" customHeight="1">
      <c r="A29" s="947"/>
      <c r="B29" s="958">
        <v>26</v>
      </c>
      <c r="C29" s="970" t="s">
        <v>68</v>
      </c>
      <c r="D29" s="967" t="s">
        <v>69</v>
      </c>
      <c r="E29" s="968">
        <v>2</v>
      </c>
      <c r="F29" s="968">
        <v>1</v>
      </c>
      <c r="G29" s="973">
        <v>531</v>
      </c>
      <c r="H29" s="974"/>
      <c r="I29" s="969">
        <v>1062</v>
      </c>
      <c r="J29" s="963"/>
      <c r="IE29" s="950"/>
      <c r="IF29" s="950"/>
      <c r="IG29" s="950"/>
      <c r="IH29" s="950"/>
      <c r="II29" s="950"/>
      <c r="IJ29" s="950"/>
      <c r="IK29" s="950"/>
      <c r="IL29" s="950"/>
      <c r="IM29" s="950"/>
      <c r="IN29" s="950"/>
      <c r="IO29" s="950"/>
      <c r="IP29" s="950"/>
      <c r="IQ29" s="950"/>
      <c r="IR29" s="950"/>
      <c r="IS29" s="950"/>
      <c r="IT29" s="950"/>
      <c r="IU29" s="950"/>
      <c r="IV29" s="950"/>
    </row>
    <row r="30" spans="1:256" s="957" customFormat="1" ht="18" customHeight="1">
      <c r="A30" s="976"/>
      <c r="B30" s="958">
        <v>27</v>
      </c>
      <c r="C30" s="967" t="s">
        <v>86</v>
      </c>
      <c r="D30" s="967" t="s">
        <v>66</v>
      </c>
      <c r="E30" s="968">
        <v>6</v>
      </c>
      <c r="F30" s="968">
        <v>1</v>
      </c>
      <c r="G30" s="968">
        <v>982.88</v>
      </c>
      <c r="H30" s="968"/>
      <c r="I30" s="969">
        <v>5897.28</v>
      </c>
      <c r="J30" s="963"/>
      <c r="IE30" s="977"/>
      <c r="IF30" s="977"/>
      <c r="IG30" s="977"/>
      <c r="IH30" s="977"/>
      <c r="II30" s="977"/>
      <c r="IJ30" s="977"/>
      <c r="IK30" s="977"/>
      <c r="IL30" s="977"/>
      <c r="IM30" s="977"/>
      <c r="IN30" s="977"/>
      <c r="IO30" s="977"/>
      <c r="IP30" s="977"/>
      <c r="IQ30" s="977"/>
      <c r="IR30" s="977"/>
      <c r="IS30" s="977"/>
      <c r="IT30" s="977"/>
      <c r="IU30" s="977"/>
      <c r="IV30" s="977"/>
    </row>
    <row r="31" spans="2:10" ht="12">
      <c r="B31" s="978" t="s">
        <v>53</v>
      </c>
      <c r="C31" s="978"/>
      <c r="D31" s="978"/>
      <c r="E31" s="978"/>
      <c r="F31" s="978"/>
      <c r="G31" s="979"/>
      <c r="H31" s="979"/>
      <c r="I31" s="980">
        <v>192559.69730000006</v>
      </c>
      <c r="J31" s="981"/>
    </row>
    <row r="33" spans="4:10" ht="12">
      <c r="D33" s="947" t="s">
        <v>54</v>
      </c>
      <c r="I33" s="982"/>
      <c r="J33" s="948" t="s">
        <v>54</v>
      </c>
    </row>
    <row r="34" ht="12">
      <c r="D34" s="947" t="s">
        <v>54</v>
      </c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1">
      <selection activeCell="B1" sqref="B1"/>
    </sheetView>
  </sheetViews>
  <sheetFormatPr defaultColWidth="9.140625" defaultRowHeight="12.75"/>
  <cols>
    <col min="1" max="1" width="0" style="983" hidden="1" customWidth="1"/>
    <col min="2" max="2" width="7.00390625" style="983" customWidth="1"/>
    <col min="3" max="3" width="50.00390625" style="983" customWidth="1"/>
    <col min="4" max="4" width="18.00390625" style="983" customWidth="1"/>
    <col min="5" max="5" width="13.140625" style="983" customWidth="1"/>
    <col min="6" max="6" width="9.28125" style="983" customWidth="1"/>
    <col min="7" max="7" width="13.00390625" style="983" customWidth="1"/>
    <col min="8" max="8" width="15.00390625" style="983" customWidth="1"/>
    <col min="9" max="9" width="9.7109375" style="984" customWidth="1"/>
    <col min="10" max="16384" width="9.140625" style="984" customWidth="1"/>
  </cols>
  <sheetData>
    <row r="1" spans="1:9" s="986" customFormat="1" ht="33" customHeight="1">
      <c r="A1" s="983"/>
      <c r="B1" s="3421" t="s">
        <v>177</v>
      </c>
      <c r="C1" s="3421"/>
      <c r="D1" s="3421"/>
      <c r="E1" s="3421"/>
      <c r="F1" s="3421"/>
      <c r="G1" s="3421"/>
      <c r="H1" s="3421"/>
      <c r="I1" s="985"/>
    </row>
    <row r="2" spans="1:9" s="986" customFormat="1" ht="12">
      <c r="A2" s="983"/>
      <c r="B2" s="983"/>
      <c r="C2" s="983"/>
      <c r="D2" s="983"/>
      <c r="E2" s="983"/>
      <c r="F2" s="983"/>
      <c r="G2" s="983"/>
      <c r="H2" s="983"/>
      <c r="I2" s="985"/>
    </row>
    <row r="3" spans="1:9" s="986" customFormat="1" ht="52.5" customHeight="1">
      <c r="A3" s="987"/>
      <c r="B3" s="988" t="s">
        <v>1</v>
      </c>
      <c r="C3" s="989" t="s">
        <v>2</v>
      </c>
      <c r="D3" s="989" t="s">
        <v>3</v>
      </c>
      <c r="E3" s="990" t="s">
        <v>4</v>
      </c>
      <c r="F3" s="990" t="s">
        <v>5</v>
      </c>
      <c r="G3" s="990" t="s">
        <v>6</v>
      </c>
      <c r="H3" s="991" t="s">
        <v>7</v>
      </c>
      <c r="I3" s="992"/>
    </row>
    <row r="4" spans="1:9" s="986" customFormat="1" ht="24.75" customHeight="1">
      <c r="A4" s="983"/>
      <c r="B4" s="993">
        <v>1</v>
      </c>
      <c r="C4" s="994" t="s">
        <v>8</v>
      </c>
      <c r="D4" s="994" t="s">
        <v>9</v>
      </c>
      <c r="E4" s="995">
        <v>1</v>
      </c>
      <c r="F4" s="995">
        <v>1</v>
      </c>
      <c r="G4" s="996">
        <v>5460</v>
      </c>
      <c r="H4" s="997">
        <v>5460</v>
      </c>
      <c r="I4" s="998"/>
    </row>
    <row r="5" spans="1:9" s="986" customFormat="1" ht="25.5" customHeight="1">
      <c r="A5" s="983"/>
      <c r="B5" s="993">
        <v>2</v>
      </c>
      <c r="C5" s="994" t="s">
        <v>10</v>
      </c>
      <c r="D5" s="994" t="s">
        <v>11</v>
      </c>
      <c r="E5" s="995">
        <v>0.1</v>
      </c>
      <c r="F5" s="995">
        <v>2</v>
      </c>
      <c r="G5" s="996">
        <v>6500</v>
      </c>
      <c r="H5" s="997">
        <v>1300</v>
      </c>
      <c r="I5" s="998"/>
    </row>
    <row r="6" spans="1:9" s="986" customFormat="1" ht="22.5" customHeight="1">
      <c r="A6" s="983"/>
      <c r="B6" s="993">
        <v>3</v>
      </c>
      <c r="C6" s="994" t="s">
        <v>12</v>
      </c>
      <c r="D6" s="994" t="s">
        <v>28</v>
      </c>
      <c r="E6" s="995">
        <v>3</v>
      </c>
      <c r="F6" s="995">
        <v>2</v>
      </c>
      <c r="G6" s="996">
        <v>146.72</v>
      </c>
      <c r="H6" s="997">
        <v>880.32</v>
      </c>
      <c r="I6" s="998"/>
    </row>
    <row r="7" spans="1:9" s="986" customFormat="1" ht="24" customHeight="1">
      <c r="A7" s="983"/>
      <c r="B7" s="993">
        <v>4</v>
      </c>
      <c r="C7" s="994" t="s">
        <v>14</v>
      </c>
      <c r="D7" s="994" t="s">
        <v>15</v>
      </c>
      <c r="E7" s="995">
        <v>0.682</v>
      </c>
      <c r="F7" s="995">
        <v>2</v>
      </c>
      <c r="G7" s="996">
        <v>1500</v>
      </c>
      <c r="H7" s="997">
        <v>2046</v>
      </c>
      <c r="I7" s="998"/>
    </row>
    <row r="8" spans="1:9" s="986" customFormat="1" ht="24.75" customHeight="1">
      <c r="A8" s="983"/>
      <c r="B8" s="993">
        <v>5</v>
      </c>
      <c r="C8" s="994" t="s">
        <v>16</v>
      </c>
      <c r="D8" s="994" t="s">
        <v>15</v>
      </c>
      <c r="E8" s="995">
        <v>0.682</v>
      </c>
      <c r="F8" s="995">
        <v>2</v>
      </c>
      <c r="G8" s="996">
        <v>1440</v>
      </c>
      <c r="H8" s="997">
        <v>1964.16</v>
      </c>
      <c r="I8" s="998"/>
    </row>
    <row r="9" spans="1:9" s="986" customFormat="1" ht="25.5" customHeight="1">
      <c r="A9" s="983"/>
      <c r="B9" s="993">
        <v>6</v>
      </c>
      <c r="C9" s="994" t="s">
        <v>17</v>
      </c>
      <c r="D9" s="994" t="s">
        <v>15</v>
      </c>
      <c r="E9" s="995">
        <v>0.682</v>
      </c>
      <c r="F9" s="995">
        <v>2</v>
      </c>
      <c r="G9" s="996">
        <v>1320</v>
      </c>
      <c r="H9" s="997">
        <v>1800.48</v>
      </c>
      <c r="I9" s="998"/>
    </row>
    <row r="10" spans="1:9" s="986" customFormat="1" ht="36" customHeight="1">
      <c r="A10" s="983"/>
      <c r="B10" s="993">
        <v>7</v>
      </c>
      <c r="C10" s="994" t="s">
        <v>20</v>
      </c>
      <c r="D10" s="994" t="s">
        <v>15</v>
      </c>
      <c r="E10" s="995">
        <v>0.682</v>
      </c>
      <c r="F10" s="995">
        <v>2</v>
      </c>
      <c r="G10" s="996">
        <v>1099</v>
      </c>
      <c r="H10" s="997">
        <v>1499.036</v>
      </c>
      <c r="I10" s="998"/>
    </row>
    <row r="11" spans="1:9" s="986" customFormat="1" ht="33.75" customHeight="1">
      <c r="A11" s="983"/>
      <c r="B11" s="993">
        <v>8</v>
      </c>
      <c r="C11" s="994" t="s">
        <v>105</v>
      </c>
      <c r="D11" s="994" t="s">
        <v>15</v>
      </c>
      <c r="E11" s="995">
        <v>0.682</v>
      </c>
      <c r="F11" s="995">
        <v>2</v>
      </c>
      <c r="G11" s="999">
        <v>1710</v>
      </c>
      <c r="H11" s="997">
        <v>2332.44</v>
      </c>
      <c r="I11" s="998"/>
    </row>
    <row r="12" spans="1:9" s="986" customFormat="1" ht="28.5" customHeight="1">
      <c r="A12" s="983"/>
      <c r="B12" s="993">
        <v>9</v>
      </c>
      <c r="C12" s="994" t="s">
        <v>22</v>
      </c>
      <c r="D12" s="994" t="s">
        <v>23</v>
      </c>
      <c r="E12" s="995">
        <v>1</v>
      </c>
      <c r="F12" s="995">
        <v>2</v>
      </c>
      <c r="G12" s="996">
        <v>965</v>
      </c>
      <c r="H12" s="997">
        <v>1930</v>
      </c>
      <c r="I12" s="998"/>
    </row>
    <row r="13" spans="1:9" s="986" customFormat="1" ht="24.75" customHeight="1">
      <c r="A13" s="983"/>
      <c r="B13" s="993">
        <v>10</v>
      </c>
      <c r="C13" s="994" t="s">
        <v>25</v>
      </c>
      <c r="D13" s="994" t="s">
        <v>15</v>
      </c>
      <c r="E13" s="995">
        <v>0.682</v>
      </c>
      <c r="F13" s="995">
        <v>1</v>
      </c>
      <c r="G13" s="1000">
        <v>9936</v>
      </c>
      <c r="H13" s="997">
        <v>6776.352000000001</v>
      </c>
      <c r="I13" s="998"/>
    </row>
    <row r="14" spans="1:9" s="986" customFormat="1" ht="33.75" customHeight="1">
      <c r="A14" s="983"/>
      <c r="B14" s="993">
        <v>11</v>
      </c>
      <c r="C14" s="994" t="s">
        <v>136</v>
      </c>
      <c r="D14" s="994" t="s">
        <v>30</v>
      </c>
      <c r="E14" s="995">
        <v>0.682</v>
      </c>
      <c r="F14" s="995">
        <v>1</v>
      </c>
      <c r="G14" s="996">
        <v>8039</v>
      </c>
      <c r="H14" s="997">
        <v>5482.598</v>
      </c>
      <c r="I14" s="998"/>
    </row>
    <row r="15" spans="1:11" s="986" customFormat="1" ht="24" customHeight="1">
      <c r="A15" s="983"/>
      <c r="B15" s="993">
        <v>12</v>
      </c>
      <c r="C15" s="994" t="s">
        <v>32</v>
      </c>
      <c r="D15" s="994" t="s">
        <v>33</v>
      </c>
      <c r="E15" s="995">
        <v>300</v>
      </c>
      <c r="F15" s="995" t="s">
        <v>34</v>
      </c>
      <c r="G15" s="996">
        <v>22.39</v>
      </c>
      <c r="H15" s="997">
        <v>6717</v>
      </c>
      <c r="I15" s="998"/>
      <c r="K15" s="1001"/>
    </row>
    <row r="16" spans="1:9" s="986" customFormat="1" ht="27.75" customHeight="1">
      <c r="A16" s="983"/>
      <c r="B16" s="993">
        <v>13</v>
      </c>
      <c r="C16" s="994" t="s">
        <v>35</v>
      </c>
      <c r="D16" s="994" t="s">
        <v>36</v>
      </c>
      <c r="E16" s="995">
        <v>0.3</v>
      </c>
      <c r="F16" s="995" t="s">
        <v>34</v>
      </c>
      <c r="G16" s="996">
        <v>408.6</v>
      </c>
      <c r="H16" s="997">
        <v>122.58</v>
      </c>
      <c r="I16" s="998"/>
    </row>
    <row r="17" spans="1:9" s="986" customFormat="1" ht="24.75" customHeight="1">
      <c r="A17" s="983"/>
      <c r="B17" s="993">
        <v>14</v>
      </c>
      <c r="C17" s="994" t="s">
        <v>37</v>
      </c>
      <c r="D17" s="994" t="s">
        <v>38</v>
      </c>
      <c r="E17" s="995">
        <v>100</v>
      </c>
      <c r="F17" s="995" t="s">
        <v>34</v>
      </c>
      <c r="G17" s="996">
        <v>20.13</v>
      </c>
      <c r="H17" s="997">
        <v>2013</v>
      </c>
      <c r="I17" s="998"/>
    </row>
    <row r="18" spans="1:9" s="986" customFormat="1" ht="36" customHeight="1">
      <c r="A18" s="983"/>
      <c r="B18" s="993">
        <v>15</v>
      </c>
      <c r="C18" s="994" t="s">
        <v>39</v>
      </c>
      <c r="D18" s="994" t="s">
        <v>33</v>
      </c>
      <c r="E18" s="995">
        <v>200</v>
      </c>
      <c r="F18" s="995" t="s">
        <v>34</v>
      </c>
      <c r="G18" s="996">
        <v>41.8</v>
      </c>
      <c r="H18" s="997">
        <v>8360</v>
      </c>
      <c r="I18" s="998"/>
    </row>
    <row r="19" spans="2:9" ht="21.75" customHeight="1">
      <c r="B19" s="993">
        <v>16</v>
      </c>
      <c r="C19" s="994" t="s">
        <v>50</v>
      </c>
      <c r="D19" s="994" t="s">
        <v>15</v>
      </c>
      <c r="E19" s="995">
        <v>0.682</v>
      </c>
      <c r="F19" s="995">
        <v>12</v>
      </c>
      <c r="G19" s="996">
        <v>3290</v>
      </c>
      <c r="H19" s="997">
        <v>26925.36</v>
      </c>
      <c r="I19" s="998"/>
    </row>
    <row r="20" spans="2:9" ht="18.75" customHeight="1">
      <c r="B20" s="993">
        <v>17</v>
      </c>
      <c r="C20" s="994" t="s">
        <v>137</v>
      </c>
      <c r="D20" s="994"/>
      <c r="E20" s="995"/>
      <c r="F20" s="995"/>
      <c r="G20" s="996"/>
      <c r="H20" s="997">
        <v>9000</v>
      </c>
      <c r="I20" s="998"/>
    </row>
    <row r="21" spans="1:9" s="986" customFormat="1" ht="21" customHeight="1">
      <c r="A21" s="983"/>
      <c r="B21" s="993">
        <v>18</v>
      </c>
      <c r="C21" s="994" t="s">
        <v>178</v>
      </c>
      <c r="D21" s="994" t="s">
        <v>159</v>
      </c>
      <c r="E21" s="1002">
        <v>0.2</v>
      </c>
      <c r="F21" s="1002">
        <v>1</v>
      </c>
      <c r="G21" s="1002">
        <v>6278</v>
      </c>
      <c r="H21" s="997">
        <v>1255.6</v>
      </c>
      <c r="I21" s="998"/>
    </row>
    <row r="22" spans="1:9" s="986" customFormat="1" ht="22.5" customHeight="1">
      <c r="A22" s="983"/>
      <c r="B22" s="993">
        <v>19</v>
      </c>
      <c r="C22" s="994" t="s">
        <v>160</v>
      </c>
      <c r="D22" s="994" t="s">
        <v>75</v>
      </c>
      <c r="E22" s="1002">
        <v>4</v>
      </c>
      <c r="F22" s="1002">
        <v>1</v>
      </c>
      <c r="G22" s="1002">
        <v>531</v>
      </c>
      <c r="H22" s="997">
        <v>2124</v>
      </c>
      <c r="I22" s="998"/>
    </row>
    <row r="23" spans="1:9" s="986" customFormat="1" ht="18" customHeight="1">
      <c r="A23" s="983"/>
      <c r="B23" s="993">
        <v>20</v>
      </c>
      <c r="C23" s="994" t="s">
        <v>127</v>
      </c>
      <c r="D23" s="994" t="s">
        <v>66</v>
      </c>
      <c r="E23" s="1002">
        <v>4</v>
      </c>
      <c r="F23" s="1002">
        <v>1</v>
      </c>
      <c r="G23" s="1002">
        <v>752.6</v>
      </c>
      <c r="H23" s="997">
        <v>3010.4</v>
      </c>
      <c r="I23" s="998"/>
    </row>
    <row r="24" spans="1:9" s="986" customFormat="1" ht="18" customHeight="1">
      <c r="A24" s="983"/>
      <c r="B24" s="993">
        <v>21</v>
      </c>
      <c r="C24" s="994" t="s">
        <v>161</v>
      </c>
      <c r="D24" s="994" t="s">
        <v>66</v>
      </c>
      <c r="E24" s="1002">
        <v>6</v>
      </c>
      <c r="F24" s="1002">
        <v>1</v>
      </c>
      <c r="G24" s="1002">
        <v>982.88</v>
      </c>
      <c r="H24" s="997">
        <v>5897.28</v>
      </c>
      <c r="I24" s="998"/>
    </row>
    <row r="25" spans="1:9" s="986" customFormat="1" ht="24" customHeight="1">
      <c r="A25" s="983"/>
      <c r="B25" s="993">
        <v>22</v>
      </c>
      <c r="C25" s="994" t="s">
        <v>147</v>
      </c>
      <c r="D25" s="994" t="s">
        <v>38</v>
      </c>
      <c r="E25" s="1002">
        <v>10</v>
      </c>
      <c r="F25" s="1002">
        <v>1</v>
      </c>
      <c r="G25" s="1002">
        <v>484</v>
      </c>
      <c r="H25" s="997">
        <v>4840</v>
      </c>
      <c r="I25" s="998"/>
    </row>
    <row r="26" spans="1:9" s="986" customFormat="1" ht="24" customHeight="1">
      <c r="A26" s="983"/>
      <c r="B26" s="993">
        <v>23</v>
      </c>
      <c r="C26" s="994" t="s">
        <v>148</v>
      </c>
      <c r="D26" s="994" t="s">
        <v>38</v>
      </c>
      <c r="E26" s="1002">
        <v>40</v>
      </c>
      <c r="F26" s="1002">
        <v>1</v>
      </c>
      <c r="G26" s="1002">
        <v>148</v>
      </c>
      <c r="H26" s="997">
        <v>5920</v>
      </c>
      <c r="I26" s="998"/>
    </row>
    <row r="27" spans="1:9" s="986" customFormat="1" ht="24.75" customHeight="1">
      <c r="A27" s="983"/>
      <c r="B27" s="993">
        <v>24</v>
      </c>
      <c r="C27" s="994" t="s">
        <v>89</v>
      </c>
      <c r="D27" s="994" t="s">
        <v>179</v>
      </c>
      <c r="E27" s="1002">
        <v>20</v>
      </c>
      <c r="F27" s="1002">
        <v>1</v>
      </c>
      <c r="G27" s="1002">
        <v>800</v>
      </c>
      <c r="H27" s="997">
        <v>16000</v>
      </c>
      <c r="I27" s="998"/>
    </row>
    <row r="28" spans="2:9" ht="25.5" customHeight="1">
      <c r="B28" s="993">
        <v>25</v>
      </c>
      <c r="C28" s="994" t="s">
        <v>149</v>
      </c>
      <c r="D28" s="994" t="s">
        <v>38</v>
      </c>
      <c r="E28" s="995">
        <v>10</v>
      </c>
      <c r="F28" s="995">
        <v>1</v>
      </c>
      <c r="G28" s="996">
        <v>127</v>
      </c>
      <c r="H28" s="997">
        <v>1270</v>
      </c>
      <c r="I28" s="998"/>
    </row>
    <row r="29" spans="2:9" ht="21.75" customHeight="1">
      <c r="B29" s="993">
        <v>26</v>
      </c>
      <c r="C29" s="994" t="s">
        <v>60</v>
      </c>
      <c r="D29" s="994" t="s">
        <v>38</v>
      </c>
      <c r="E29" s="995">
        <v>7</v>
      </c>
      <c r="F29" s="995">
        <v>2</v>
      </c>
      <c r="G29" s="996">
        <v>39</v>
      </c>
      <c r="H29" s="997">
        <v>546</v>
      </c>
      <c r="I29" s="998"/>
    </row>
    <row r="30" spans="2:12" ht="24" customHeight="1">
      <c r="B30" s="993">
        <v>27</v>
      </c>
      <c r="C30" s="994" t="s">
        <v>46</v>
      </c>
      <c r="D30" s="994"/>
      <c r="E30" s="995"/>
      <c r="F30" s="995" t="s">
        <v>47</v>
      </c>
      <c r="G30" s="996"/>
      <c r="H30" s="997">
        <v>14403.84</v>
      </c>
      <c r="I30" s="998"/>
      <c r="L30" s="1003"/>
    </row>
    <row r="31" spans="2:12" ht="24" customHeight="1">
      <c r="B31" s="993">
        <v>28</v>
      </c>
      <c r="C31" s="994" t="s">
        <v>48</v>
      </c>
      <c r="D31" s="994" t="s">
        <v>38</v>
      </c>
      <c r="E31" s="995"/>
      <c r="F31" s="995"/>
      <c r="G31" s="996"/>
      <c r="H31" s="997">
        <v>1718.64</v>
      </c>
      <c r="I31" s="998"/>
      <c r="L31" s="1003"/>
    </row>
    <row r="32" spans="2:12" ht="24" customHeight="1">
      <c r="B32" s="993">
        <v>29</v>
      </c>
      <c r="C32" s="994" t="s">
        <v>180</v>
      </c>
      <c r="D32" s="994"/>
      <c r="E32" s="995"/>
      <c r="F32" s="995"/>
      <c r="G32" s="996"/>
      <c r="H32" s="997">
        <v>8000</v>
      </c>
      <c r="I32" s="998"/>
      <c r="L32" s="1003"/>
    </row>
    <row r="33" spans="2:9" ht="12">
      <c r="B33" s="1004" t="s">
        <v>53</v>
      </c>
      <c r="C33" s="1004"/>
      <c r="D33" s="1004"/>
      <c r="E33" s="1004"/>
      <c r="F33" s="1004"/>
      <c r="G33" s="1005"/>
      <c r="H33" s="1006">
        <v>139876.446</v>
      </c>
      <c r="I33" s="1007"/>
    </row>
    <row r="35" ht="12">
      <c r="H35" s="1008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B1">
      <selection activeCell="B1" sqref="B1"/>
    </sheetView>
  </sheetViews>
  <sheetFormatPr defaultColWidth="9.140625" defaultRowHeight="12.75"/>
  <cols>
    <col min="1" max="1" width="0" style="1009" hidden="1" customWidth="1"/>
    <col min="2" max="2" width="7.00390625" style="1009" customWidth="1"/>
    <col min="3" max="3" width="50.00390625" style="1009" customWidth="1"/>
    <col min="4" max="4" width="18.00390625" style="1009" customWidth="1"/>
    <col min="5" max="5" width="13.140625" style="1009" customWidth="1"/>
    <col min="6" max="6" width="9.28125" style="1009" customWidth="1"/>
    <col min="7" max="7" width="12.28125" style="1009" customWidth="1"/>
    <col min="8" max="8" width="15.00390625" style="1009" customWidth="1"/>
    <col min="9" max="16384" width="9.140625" style="1010" customWidth="1"/>
  </cols>
  <sheetData>
    <row r="1" spans="1:8" s="1011" customFormat="1" ht="33" customHeight="1">
      <c r="A1" s="1009"/>
      <c r="B1" s="3422" t="s">
        <v>181</v>
      </c>
      <c r="C1" s="3422"/>
      <c r="D1" s="3422"/>
      <c r="E1" s="3422"/>
      <c r="F1" s="3422"/>
      <c r="G1" s="3422"/>
      <c r="H1" s="3422"/>
    </row>
    <row r="2" spans="1:8" s="1011" customFormat="1" ht="12">
      <c r="A2" s="1009"/>
      <c r="B2" s="1009"/>
      <c r="C2" s="1009"/>
      <c r="D2" s="1009"/>
      <c r="E2" s="1009"/>
      <c r="F2" s="1009"/>
      <c r="G2" s="1009"/>
      <c r="H2" s="1009"/>
    </row>
    <row r="3" spans="1:8" s="1011" customFormat="1" ht="52.5" customHeight="1">
      <c r="A3" s="1012"/>
      <c r="B3" s="1013" t="s">
        <v>1</v>
      </c>
      <c r="C3" s="1014" t="s">
        <v>2</v>
      </c>
      <c r="D3" s="1014" t="s">
        <v>3</v>
      </c>
      <c r="E3" s="1015" t="s">
        <v>4</v>
      </c>
      <c r="F3" s="1015" t="s">
        <v>5</v>
      </c>
      <c r="G3" s="1015" t="s">
        <v>6</v>
      </c>
      <c r="H3" s="1016" t="s">
        <v>7</v>
      </c>
    </row>
    <row r="4" spans="1:8" s="1011" customFormat="1" ht="24.75" customHeight="1">
      <c r="A4" s="1009"/>
      <c r="B4" s="1017">
        <v>1</v>
      </c>
      <c r="C4" s="1018" t="s">
        <v>8</v>
      </c>
      <c r="D4" s="1018" t="s">
        <v>9</v>
      </c>
      <c r="E4" s="1019">
        <v>1</v>
      </c>
      <c r="F4" s="1019">
        <v>1</v>
      </c>
      <c r="G4" s="1020">
        <v>5460</v>
      </c>
      <c r="H4" s="1021">
        <v>5460</v>
      </c>
    </row>
    <row r="5" spans="1:8" s="1011" customFormat="1" ht="25.5" customHeight="1">
      <c r="A5" s="1009"/>
      <c r="B5" s="1017">
        <v>2</v>
      </c>
      <c r="C5" s="1018" t="s">
        <v>10</v>
      </c>
      <c r="D5" s="1018" t="s">
        <v>11</v>
      </c>
      <c r="E5" s="1019">
        <v>0.1</v>
      </c>
      <c r="F5" s="1019">
        <v>1</v>
      </c>
      <c r="G5" s="1020">
        <v>6500</v>
      </c>
      <c r="H5" s="1021">
        <v>650</v>
      </c>
    </row>
    <row r="6" spans="1:8" s="1011" customFormat="1" ht="22.5" customHeight="1">
      <c r="A6" s="1009"/>
      <c r="B6" s="1017">
        <v>3</v>
      </c>
      <c r="C6" s="1018" t="s">
        <v>12</v>
      </c>
      <c r="D6" s="1018" t="s">
        <v>28</v>
      </c>
      <c r="E6" s="1019">
        <v>3</v>
      </c>
      <c r="F6" s="1019">
        <v>2</v>
      </c>
      <c r="G6" s="1020">
        <v>146.72</v>
      </c>
      <c r="H6" s="1021">
        <v>880.32</v>
      </c>
    </row>
    <row r="7" spans="1:8" s="1011" customFormat="1" ht="24" customHeight="1">
      <c r="A7" s="1009"/>
      <c r="B7" s="1017">
        <v>4</v>
      </c>
      <c r="C7" s="1018" t="s">
        <v>14</v>
      </c>
      <c r="D7" s="1018" t="s">
        <v>15</v>
      </c>
      <c r="E7" s="1019">
        <v>0.5163</v>
      </c>
      <c r="F7" s="1019">
        <v>2</v>
      </c>
      <c r="G7" s="1020">
        <v>1500</v>
      </c>
      <c r="H7" s="1021">
        <v>1548.9</v>
      </c>
    </row>
    <row r="8" spans="1:8" s="1011" customFormat="1" ht="24.75" customHeight="1">
      <c r="A8" s="1009"/>
      <c r="B8" s="1017">
        <v>5</v>
      </c>
      <c r="C8" s="1018" t="s">
        <v>16</v>
      </c>
      <c r="D8" s="1018" t="s">
        <v>15</v>
      </c>
      <c r="E8" s="1019">
        <v>0.5163</v>
      </c>
      <c r="F8" s="1019">
        <v>2</v>
      </c>
      <c r="G8" s="1020">
        <v>1440</v>
      </c>
      <c r="H8" s="1021">
        <v>1486.944</v>
      </c>
    </row>
    <row r="9" spans="1:8" s="1011" customFormat="1" ht="25.5" customHeight="1">
      <c r="A9" s="1009"/>
      <c r="B9" s="1017">
        <v>6</v>
      </c>
      <c r="C9" s="1018" t="s">
        <v>17</v>
      </c>
      <c r="D9" s="1018" t="s">
        <v>15</v>
      </c>
      <c r="E9" s="1019">
        <v>0.5163</v>
      </c>
      <c r="F9" s="1019">
        <v>2</v>
      </c>
      <c r="G9" s="1020">
        <v>1320</v>
      </c>
      <c r="H9" s="1021">
        <v>1363.032</v>
      </c>
    </row>
    <row r="10" spans="1:8" s="1011" customFormat="1" ht="26.25" customHeight="1">
      <c r="A10" s="1009"/>
      <c r="B10" s="1017">
        <v>7</v>
      </c>
      <c r="C10" s="1018" t="s">
        <v>18</v>
      </c>
      <c r="D10" s="1018" t="s">
        <v>19</v>
      </c>
      <c r="E10" s="1019">
        <v>0.3</v>
      </c>
      <c r="F10" s="1019">
        <v>2</v>
      </c>
      <c r="G10" s="1020">
        <v>559.29</v>
      </c>
      <c r="H10" s="1021">
        <v>335.57399999999996</v>
      </c>
    </row>
    <row r="11" spans="1:8" s="1011" customFormat="1" ht="42" customHeight="1">
      <c r="A11" s="1009"/>
      <c r="B11" s="1017">
        <v>8</v>
      </c>
      <c r="C11" s="1018" t="s">
        <v>20</v>
      </c>
      <c r="D11" s="1018" t="s">
        <v>15</v>
      </c>
      <c r="E11" s="1019">
        <v>0.5163</v>
      </c>
      <c r="F11" s="1019">
        <v>2</v>
      </c>
      <c r="G11" s="1020">
        <v>1499</v>
      </c>
      <c r="H11" s="1021">
        <v>1547.8673999999999</v>
      </c>
    </row>
    <row r="12" spans="1:8" s="1011" customFormat="1" ht="43.5" customHeight="1">
      <c r="A12" s="1009"/>
      <c r="B12" s="1017">
        <v>9</v>
      </c>
      <c r="C12" s="1018" t="s">
        <v>182</v>
      </c>
      <c r="D12" s="1018" t="s">
        <v>15</v>
      </c>
      <c r="E12" s="1019">
        <v>0.5163</v>
      </c>
      <c r="F12" s="1019">
        <v>2</v>
      </c>
      <c r="G12" s="1022">
        <v>1710</v>
      </c>
      <c r="H12" s="1021">
        <v>1765.7459999999999</v>
      </c>
    </row>
    <row r="13" spans="1:8" s="1011" customFormat="1" ht="28.5" customHeight="1">
      <c r="A13" s="1009"/>
      <c r="B13" s="1017">
        <v>10</v>
      </c>
      <c r="C13" s="1018" t="s">
        <v>25</v>
      </c>
      <c r="D13" s="1018" t="s">
        <v>15</v>
      </c>
      <c r="E13" s="1019">
        <v>0.5163</v>
      </c>
      <c r="F13" s="1019">
        <v>1</v>
      </c>
      <c r="G13" s="1023">
        <v>9936</v>
      </c>
      <c r="H13" s="1021">
        <v>5129.9568</v>
      </c>
    </row>
    <row r="14" spans="1:8" s="1011" customFormat="1" ht="38.25" customHeight="1">
      <c r="A14" s="1009"/>
      <c r="B14" s="1017">
        <v>11</v>
      </c>
      <c r="C14" s="1018" t="s">
        <v>136</v>
      </c>
      <c r="D14" s="1018" t="s">
        <v>30</v>
      </c>
      <c r="E14" s="1019">
        <v>0.5163</v>
      </c>
      <c r="F14" s="1019">
        <v>1</v>
      </c>
      <c r="G14" s="1020">
        <v>14039</v>
      </c>
      <c r="H14" s="1021">
        <v>7248.3357</v>
      </c>
    </row>
    <row r="15" spans="1:10" s="1011" customFormat="1" ht="24" customHeight="1">
      <c r="A15" s="1009"/>
      <c r="B15" s="1017">
        <v>12</v>
      </c>
      <c r="C15" s="1018" t="s">
        <v>32</v>
      </c>
      <c r="D15" s="1018" t="s">
        <v>33</v>
      </c>
      <c r="E15" s="1019">
        <v>250</v>
      </c>
      <c r="F15" s="1019" t="s">
        <v>34</v>
      </c>
      <c r="G15" s="1020">
        <v>22.39</v>
      </c>
      <c r="H15" s="1021">
        <v>5597.5</v>
      </c>
      <c r="J15" s="1024"/>
    </row>
    <row r="16" spans="1:8" s="1011" customFormat="1" ht="27.75" customHeight="1">
      <c r="A16" s="1009"/>
      <c r="B16" s="1017">
        <v>13</v>
      </c>
      <c r="C16" s="1018" t="s">
        <v>35</v>
      </c>
      <c r="D16" s="1018" t="s">
        <v>36</v>
      </c>
      <c r="E16" s="1019">
        <v>0.3</v>
      </c>
      <c r="F16" s="1019" t="s">
        <v>34</v>
      </c>
      <c r="G16" s="1020">
        <v>408.6</v>
      </c>
      <c r="H16" s="1021">
        <v>122.58</v>
      </c>
    </row>
    <row r="17" spans="1:8" s="1011" customFormat="1" ht="24.75" customHeight="1">
      <c r="A17" s="1009"/>
      <c r="B17" s="1017">
        <v>14</v>
      </c>
      <c r="C17" s="1018" t="s">
        <v>37</v>
      </c>
      <c r="D17" s="1018" t="s">
        <v>38</v>
      </c>
      <c r="E17" s="1019">
        <v>100</v>
      </c>
      <c r="F17" s="1019" t="s">
        <v>34</v>
      </c>
      <c r="G17" s="1020">
        <v>20.13</v>
      </c>
      <c r="H17" s="1021">
        <v>2013</v>
      </c>
    </row>
    <row r="18" spans="1:8" s="1011" customFormat="1" ht="36" customHeight="1">
      <c r="A18" s="1009"/>
      <c r="B18" s="1017">
        <v>15</v>
      </c>
      <c r="C18" s="1018" t="s">
        <v>39</v>
      </c>
      <c r="D18" s="1018" t="s">
        <v>33</v>
      </c>
      <c r="E18" s="1019">
        <v>150</v>
      </c>
      <c r="F18" s="1019" t="s">
        <v>34</v>
      </c>
      <c r="G18" s="1020">
        <v>41.8</v>
      </c>
      <c r="H18" s="1021">
        <v>6270</v>
      </c>
    </row>
    <row r="19" spans="2:8" ht="21.75" customHeight="1">
      <c r="B19" s="1017">
        <v>16</v>
      </c>
      <c r="C19" s="1018" t="s">
        <v>50</v>
      </c>
      <c r="D19" s="1018" t="s">
        <v>15</v>
      </c>
      <c r="E19" s="1019">
        <v>0.5163</v>
      </c>
      <c r="F19" s="1019">
        <v>12</v>
      </c>
      <c r="G19" s="1020">
        <v>3290</v>
      </c>
      <c r="H19" s="1021">
        <v>20383.523999999998</v>
      </c>
    </row>
    <row r="20" spans="2:8" ht="18.75" customHeight="1">
      <c r="B20" s="1017">
        <v>17</v>
      </c>
      <c r="C20" s="1018" t="s">
        <v>137</v>
      </c>
      <c r="D20" s="1018"/>
      <c r="E20" s="1019"/>
      <c r="F20" s="1019"/>
      <c r="G20" s="1020"/>
      <c r="H20" s="1021">
        <v>10000</v>
      </c>
    </row>
    <row r="21" spans="1:8" s="1011" customFormat="1" ht="21" customHeight="1">
      <c r="A21" s="1009"/>
      <c r="B21" s="1017">
        <v>18</v>
      </c>
      <c r="C21" s="1018" t="s">
        <v>157</v>
      </c>
      <c r="D21" s="1018" t="s">
        <v>66</v>
      </c>
      <c r="E21" s="1025">
        <v>6</v>
      </c>
      <c r="F21" s="1025">
        <v>1</v>
      </c>
      <c r="G21" s="1025">
        <v>1554.56</v>
      </c>
      <c r="H21" s="1021">
        <v>9327.36</v>
      </c>
    </row>
    <row r="22" spans="1:8" s="1011" customFormat="1" ht="21" customHeight="1">
      <c r="A22" s="1009"/>
      <c r="B22" s="1017">
        <v>19</v>
      </c>
      <c r="C22" s="1018" t="s">
        <v>178</v>
      </c>
      <c r="D22" s="1018" t="s">
        <v>159</v>
      </c>
      <c r="E22" s="1025">
        <v>0.4</v>
      </c>
      <c r="F22" s="1025">
        <v>1</v>
      </c>
      <c r="G22" s="1025">
        <v>6278</v>
      </c>
      <c r="H22" s="1021">
        <v>2511.2</v>
      </c>
    </row>
    <row r="23" spans="1:8" s="1011" customFormat="1" ht="22.5" customHeight="1">
      <c r="A23" s="1009"/>
      <c r="B23" s="1017">
        <v>20</v>
      </c>
      <c r="C23" s="1018" t="s">
        <v>160</v>
      </c>
      <c r="D23" s="1018" t="s">
        <v>75</v>
      </c>
      <c r="E23" s="1025">
        <v>6</v>
      </c>
      <c r="F23" s="1025">
        <v>1</v>
      </c>
      <c r="G23" s="1025">
        <v>531</v>
      </c>
      <c r="H23" s="1021">
        <v>3186</v>
      </c>
    </row>
    <row r="24" spans="1:8" s="1011" customFormat="1" ht="18" customHeight="1">
      <c r="A24" s="1009"/>
      <c r="B24" s="1017">
        <v>21</v>
      </c>
      <c r="C24" s="1018" t="s">
        <v>161</v>
      </c>
      <c r="D24" s="1018" t="s">
        <v>66</v>
      </c>
      <c r="E24" s="1025">
        <v>6</v>
      </c>
      <c r="F24" s="1025">
        <v>1</v>
      </c>
      <c r="G24" s="1025">
        <v>982.88</v>
      </c>
      <c r="H24" s="1021">
        <v>5897.28</v>
      </c>
    </row>
    <row r="25" spans="1:8" s="1011" customFormat="1" ht="18" customHeight="1">
      <c r="A25" s="1009"/>
      <c r="B25" s="1017">
        <v>22</v>
      </c>
      <c r="C25" s="1018" t="s">
        <v>183</v>
      </c>
      <c r="D25" s="1018" t="s">
        <v>159</v>
      </c>
      <c r="E25" s="1025">
        <v>1.2</v>
      </c>
      <c r="F25" s="1025">
        <v>1</v>
      </c>
      <c r="G25" s="1025">
        <v>6765</v>
      </c>
      <c r="H25" s="1021">
        <v>8118</v>
      </c>
    </row>
    <row r="26" spans="1:8" s="1011" customFormat="1" ht="18" customHeight="1">
      <c r="A26" s="1009"/>
      <c r="B26" s="1017">
        <v>23</v>
      </c>
      <c r="C26" s="1018" t="s">
        <v>65</v>
      </c>
      <c r="D26" s="1018" t="s">
        <v>66</v>
      </c>
      <c r="E26" s="1025">
        <v>4</v>
      </c>
      <c r="F26" s="1025">
        <v>1</v>
      </c>
      <c r="G26" s="1025">
        <v>1443.34</v>
      </c>
      <c r="H26" s="1021">
        <v>5773.36</v>
      </c>
    </row>
    <row r="27" spans="2:11" ht="24" customHeight="1">
      <c r="B27" s="1017">
        <v>24</v>
      </c>
      <c r="C27" s="1018" t="s">
        <v>46</v>
      </c>
      <c r="D27" s="1018"/>
      <c r="E27" s="1019"/>
      <c r="F27" s="1019" t="s">
        <v>47</v>
      </c>
      <c r="G27" s="1020"/>
      <c r="H27" s="1021">
        <v>7930.367999999999</v>
      </c>
      <c r="K27" s="1026"/>
    </row>
    <row r="28" spans="2:11" ht="24" customHeight="1">
      <c r="B28" s="1017">
        <v>25</v>
      </c>
      <c r="C28" s="1018" t="s">
        <v>48</v>
      </c>
      <c r="D28" s="1018" t="s">
        <v>38</v>
      </c>
      <c r="E28" s="1019"/>
      <c r="F28" s="1019"/>
      <c r="G28" s="1020"/>
      <c r="H28" s="1021">
        <v>1301.0759999999998</v>
      </c>
      <c r="K28" s="1026"/>
    </row>
    <row r="29" spans="2:8" ht="12">
      <c r="B29" s="1027" t="s">
        <v>53</v>
      </c>
      <c r="C29" s="1027"/>
      <c r="D29" s="1027"/>
      <c r="E29" s="1027"/>
      <c r="F29" s="1027"/>
      <c r="G29" s="1028"/>
      <c r="H29" s="1029">
        <v>114546.8479</v>
      </c>
    </row>
    <row r="31" ht="12">
      <c r="H31" s="103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B1">
      <selection activeCell="I2" sqref="I2"/>
    </sheetView>
  </sheetViews>
  <sheetFormatPr defaultColWidth="9.140625" defaultRowHeight="12.75"/>
  <cols>
    <col min="1" max="1" width="0" style="101" hidden="1" customWidth="1"/>
    <col min="2" max="2" width="5.28125" style="101" customWidth="1"/>
    <col min="3" max="3" width="50.00390625" style="101" customWidth="1"/>
    <col min="4" max="4" width="15.421875" style="101" customWidth="1"/>
    <col min="5" max="5" width="9.8515625" style="101" customWidth="1"/>
    <col min="6" max="6" width="8.140625" style="101" customWidth="1"/>
    <col min="7" max="7" width="10.57421875" style="101" customWidth="1"/>
    <col min="8" max="8" width="0" style="101" hidden="1" customWidth="1"/>
    <col min="9" max="9" width="12.28125" style="101" customWidth="1"/>
    <col min="10" max="10" width="6.140625" style="102" customWidth="1"/>
    <col min="11" max="11" width="2.421875" style="103" customWidth="1"/>
    <col min="12" max="12" width="7.140625" style="103" customWidth="1"/>
    <col min="13" max="16384" width="9.140625" style="103" customWidth="1"/>
  </cols>
  <sheetData>
    <row r="1" spans="1:10" s="104" customFormat="1" ht="33" customHeight="1">
      <c r="A1" s="101"/>
      <c r="B1" s="3396" t="s">
        <v>56</v>
      </c>
      <c r="C1" s="3396"/>
      <c r="D1" s="3396"/>
      <c r="E1" s="3396"/>
      <c r="F1" s="3396"/>
      <c r="G1" s="3396"/>
      <c r="H1" s="3396"/>
      <c r="I1" s="3396"/>
      <c r="J1" s="102"/>
    </row>
    <row r="2" spans="1:12" s="104" customFormat="1" ht="52.5" customHeight="1">
      <c r="A2" s="105"/>
      <c r="B2" s="106" t="s">
        <v>1</v>
      </c>
      <c r="C2" s="107" t="s">
        <v>2</v>
      </c>
      <c r="D2" s="107" t="s">
        <v>3</v>
      </c>
      <c r="E2" s="108" t="s">
        <v>4</v>
      </c>
      <c r="F2" s="108" t="s">
        <v>5</v>
      </c>
      <c r="G2" s="108" t="s">
        <v>6</v>
      </c>
      <c r="H2" s="108"/>
      <c r="I2" s="109" t="s">
        <v>7</v>
      </c>
      <c r="J2" s="110"/>
      <c r="K2" s="111"/>
      <c r="L2" s="111"/>
    </row>
    <row r="3" spans="1:12" s="104" customFormat="1" ht="21" customHeight="1">
      <c r="A3" s="101"/>
      <c r="B3" s="112">
        <v>1</v>
      </c>
      <c r="C3" s="113" t="s">
        <v>8</v>
      </c>
      <c r="D3" s="113" t="s">
        <v>9</v>
      </c>
      <c r="E3" s="114">
        <v>1</v>
      </c>
      <c r="F3" s="114">
        <v>1</v>
      </c>
      <c r="G3" s="115">
        <v>5460</v>
      </c>
      <c r="H3" s="115"/>
      <c r="I3" s="116">
        <v>5460</v>
      </c>
      <c r="J3" s="117"/>
      <c r="K3" s="111"/>
      <c r="L3" s="111"/>
    </row>
    <row r="4" spans="1:12" s="104" customFormat="1" ht="25.5" customHeight="1">
      <c r="A4" s="101"/>
      <c r="B4" s="112">
        <v>2</v>
      </c>
      <c r="C4" s="113" t="s">
        <v>10</v>
      </c>
      <c r="D4" s="113" t="s">
        <v>11</v>
      </c>
      <c r="E4" s="114">
        <v>0.3</v>
      </c>
      <c r="F4" s="114">
        <v>2</v>
      </c>
      <c r="G4" s="115">
        <v>6500</v>
      </c>
      <c r="H4" s="115"/>
      <c r="I4" s="116">
        <v>3900</v>
      </c>
      <c r="J4" s="117"/>
      <c r="K4" s="111"/>
      <c r="L4" s="111"/>
    </row>
    <row r="5" spans="1:12" s="104" customFormat="1" ht="18.75" customHeight="1">
      <c r="A5" s="101"/>
      <c r="B5" s="112">
        <v>3</v>
      </c>
      <c r="C5" s="113" t="s">
        <v>12</v>
      </c>
      <c r="D5" s="113" t="s">
        <v>13</v>
      </c>
      <c r="E5" s="114">
        <v>40</v>
      </c>
      <c r="F5" s="114">
        <v>2</v>
      </c>
      <c r="G5" s="115">
        <v>146.72</v>
      </c>
      <c r="H5" s="115"/>
      <c r="I5" s="116">
        <v>11737.6</v>
      </c>
      <c r="J5" s="117"/>
      <c r="K5" s="111"/>
      <c r="L5" s="111"/>
    </row>
    <row r="6" spans="1:12" s="104" customFormat="1" ht="25.5" customHeight="1">
      <c r="A6" s="101"/>
      <c r="B6" s="112">
        <v>4</v>
      </c>
      <c r="C6" s="113" t="s">
        <v>14</v>
      </c>
      <c r="D6" s="118" t="s">
        <v>15</v>
      </c>
      <c r="E6" s="114">
        <v>2.5854</v>
      </c>
      <c r="F6" s="114">
        <v>2</v>
      </c>
      <c r="G6" s="115">
        <v>1500</v>
      </c>
      <c r="H6" s="115"/>
      <c r="I6" s="116">
        <v>7756.2</v>
      </c>
      <c r="J6" s="117"/>
      <c r="K6" s="111"/>
      <c r="L6" s="111"/>
    </row>
    <row r="7" spans="1:12" s="104" customFormat="1" ht="26.25" customHeight="1">
      <c r="A7" s="101"/>
      <c r="B7" s="112">
        <v>5</v>
      </c>
      <c r="C7" s="113" t="s">
        <v>16</v>
      </c>
      <c r="D7" s="118" t="s">
        <v>15</v>
      </c>
      <c r="E7" s="114">
        <v>2.5854</v>
      </c>
      <c r="F7" s="114">
        <v>2</v>
      </c>
      <c r="G7" s="115">
        <v>1440</v>
      </c>
      <c r="H7" s="115"/>
      <c r="I7" s="116">
        <v>7445.951999999999</v>
      </c>
      <c r="J7" s="117"/>
      <c r="K7" s="111"/>
      <c r="L7" s="111"/>
    </row>
    <row r="8" spans="1:12" s="104" customFormat="1" ht="25.5" customHeight="1">
      <c r="A8" s="101"/>
      <c r="B8" s="112">
        <v>6</v>
      </c>
      <c r="C8" s="113" t="s">
        <v>17</v>
      </c>
      <c r="D8" s="118" t="s">
        <v>15</v>
      </c>
      <c r="E8" s="114">
        <v>2.5854</v>
      </c>
      <c r="F8" s="114">
        <v>2</v>
      </c>
      <c r="G8" s="115">
        <v>1320</v>
      </c>
      <c r="H8" s="115"/>
      <c r="I8" s="116">
        <v>6825.456</v>
      </c>
      <c r="J8" s="117"/>
      <c r="K8" s="111"/>
      <c r="L8" s="111"/>
    </row>
    <row r="9" spans="1:12" s="104" customFormat="1" ht="25.5" customHeight="1">
      <c r="A9" s="101"/>
      <c r="B9" s="112">
        <v>7</v>
      </c>
      <c r="C9" s="113" t="s">
        <v>18</v>
      </c>
      <c r="D9" s="118" t="s">
        <v>19</v>
      </c>
      <c r="E9" s="114">
        <v>0.5</v>
      </c>
      <c r="F9" s="114">
        <v>2</v>
      </c>
      <c r="G9" s="115">
        <v>559.29</v>
      </c>
      <c r="H9" s="115"/>
      <c r="I9" s="116">
        <v>559.29</v>
      </c>
      <c r="J9" s="117"/>
      <c r="K9" s="111"/>
      <c r="L9" s="111"/>
    </row>
    <row r="10" spans="1:12" s="104" customFormat="1" ht="52.5" customHeight="1">
      <c r="A10" s="101"/>
      <c r="B10" s="112">
        <v>8</v>
      </c>
      <c r="C10" s="113" t="s">
        <v>20</v>
      </c>
      <c r="D10" s="118" t="s">
        <v>15</v>
      </c>
      <c r="E10" s="114">
        <v>2.5854</v>
      </c>
      <c r="F10" s="114">
        <v>2</v>
      </c>
      <c r="G10" s="115">
        <v>3003.38</v>
      </c>
      <c r="H10" s="115"/>
      <c r="I10" s="116">
        <v>15529.877304</v>
      </c>
      <c r="J10" s="117"/>
      <c r="K10" s="111"/>
      <c r="L10" s="111"/>
    </row>
    <row r="11" spans="1:12" s="104" customFormat="1" ht="61.5" customHeight="1">
      <c r="A11" s="101"/>
      <c r="B11" s="112">
        <v>9</v>
      </c>
      <c r="C11" s="113" t="s">
        <v>21</v>
      </c>
      <c r="D11" s="118" t="s">
        <v>15</v>
      </c>
      <c r="E11" s="114">
        <v>2.5854</v>
      </c>
      <c r="F11" s="114">
        <v>2</v>
      </c>
      <c r="G11" s="119">
        <v>1710</v>
      </c>
      <c r="H11" s="119"/>
      <c r="I11" s="116">
        <v>8842.068</v>
      </c>
      <c r="J11" s="117"/>
      <c r="K11" s="111"/>
      <c r="L11" s="111"/>
    </row>
    <row r="12" spans="1:12" s="104" customFormat="1" ht="24.75" customHeight="1">
      <c r="A12" s="101"/>
      <c r="B12" s="112">
        <v>10</v>
      </c>
      <c r="C12" s="113" t="s">
        <v>22</v>
      </c>
      <c r="D12" s="118" t="s">
        <v>23</v>
      </c>
      <c r="E12" s="114">
        <v>1</v>
      </c>
      <c r="F12" s="114">
        <v>1</v>
      </c>
      <c r="G12" s="115">
        <v>5060.23</v>
      </c>
      <c r="H12" s="115"/>
      <c r="I12" s="116">
        <v>5060.23</v>
      </c>
      <c r="J12" s="117"/>
      <c r="K12" s="111"/>
      <c r="L12" s="111"/>
    </row>
    <row r="13" spans="1:12" s="104" customFormat="1" ht="29.25" customHeight="1">
      <c r="A13" s="101"/>
      <c r="B13" s="112">
        <v>11</v>
      </c>
      <c r="C13" s="113" t="s">
        <v>24</v>
      </c>
      <c r="D13" s="118" t="s">
        <v>15</v>
      </c>
      <c r="E13" s="114">
        <v>2.5854</v>
      </c>
      <c r="F13" s="114">
        <v>1</v>
      </c>
      <c r="G13" s="115">
        <v>19.7</v>
      </c>
      <c r="H13" s="115"/>
      <c r="I13" s="116">
        <v>50.932379999999995</v>
      </c>
      <c r="J13" s="117"/>
      <c r="K13" s="111"/>
      <c r="L13" s="111"/>
    </row>
    <row r="14" spans="1:12" s="104" customFormat="1" ht="27.75" customHeight="1">
      <c r="A14" s="101"/>
      <c r="B14" s="112">
        <v>12</v>
      </c>
      <c r="C14" s="113" t="s">
        <v>25</v>
      </c>
      <c r="D14" s="118" t="s">
        <v>15</v>
      </c>
      <c r="E14" s="114">
        <v>2.5854</v>
      </c>
      <c r="F14" s="114">
        <v>1</v>
      </c>
      <c r="G14" s="120">
        <v>9936</v>
      </c>
      <c r="H14" s="120"/>
      <c r="I14" s="116">
        <v>25688.5344</v>
      </c>
      <c r="J14" s="117"/>
      <c r="K14" s="111"/>
      <c r="L14" s="111"/>
    </row>
    <row r="15" spans="1:12" s="104" customFormat="1" ht="19.5" customHeight="1">
      <c r="A15" s="101"/>
      <c r="B15" s="112">
        <v>13</v>
      </c>
      <c r="C15" s="113" t="s">
        <v>26</v>
      </c>
      <c r="D15" s="113" t="s">
        <v>9</v>
      </c>
      <c r="E15" s="114">
        <v>1</v>
      </c>
      <c r="F15" s="114">
        <v>1</v>
      </c>
      <c r="G15" s="120">
        <v>3036.14</v>
      </c>
      <c r="H15" s="120"/>
      <c r="I15" s="116">
        <v>3036.14</v>
      </c>
      <c r="J15" s="117"/>
      <c r="K15" s="111"/>
      <c r="L15" s="111"/>
    </row>
    <row r="16" spans="1:12" s="104" customFormat="1" ht="85.5" customHeight="1">
      <c r="A16" s="101"/>
      <c r="B16" s="112">
        <v>14</v>
      </c>
      <c r="C16" s="113" t="s">
        <v>27</v>
      </c>
      <c r="D16" s="113" t="s">
        <v>28</v>
      </c>
      <c r="E16" s="114">
        <v>4</v>
      </c>
      <c r="F16" s="114">
        <v>12</v>
      </c>
      <c r="G16" s="119">
        <v>266.33</v>
      </c>
      <c r="H16" s="119"/>
      <c r="I16" s="116">
        <v>12783.84</v>
      </c>
      <c r="J16" s="117"/>
      <c r="K16" s="111"/>
      <c r="L16" s="111"/>
    </row>
    <row r="17" spans="1:12" s="104" customFormat="1" ht="36" customHeight="1">
      <c r="A17" s="101"/>
      <c r="B17" s="112">
        <v>15</v>
      </c>
      <c r="C17" s="113" t="s">
        <v>29</v>
      </c>
      <c r="D17" s="118" t="s">
        <v>30</v>
      </c>
      <c r="E17" s="114">
        <v>2.5854</v>
      </c>
      <c r="F17" s="114">
        <v>1</v>
      </c>
      <c r="G17" s="115">
        <v>14039</v>
      </c>
      <c r="H17" s="115"/>
      <c r="I17" s="116">
        <v>36296.4306</v>
      </c>
      <c r="J17" s="117"/>
      <c r="K17" s="111"/>
      <c r="L17" s="111"/>
    </row>
    <row r="18" spans="1:12" s="104" customFormat="1" ht="21" customHeight="1">
      <c r="A18" s="101"/>
      <c r="B18" s="112">
        <v>16</v>
      </c>
      <c r="C18" s="113" t="s">
        <v>32</v>
      </c>
      <c r="D18" s="113" t="s">
        <v>33</v>
      </c>
      <c r="E18" s="114">
        <v>470</v>
      </c>
      <c r="F18" s="121" t="s">
        <v>34</v>
      </c>
      <c r="G18" s="115">
        <v>22.39</v>
      </c>
      <c r="H18" s="115"/>
      <c r="I18" s="116">
        <v>10523.3</v>
      </c>
      <c r="J18" s="117"/>
      <c r="K18" s="111"/>
      <c r="L18" s="111"/>
    </row>
    <row r="19" spans="1:12" s="104" customFormat="1" ht="21.75" customHeight="1">
      <c r="A19" s="101"/>
      <c r="B19" s="112">
        <v>17</v>
      </c>
      <c r="C19" s="113" t="s">
        <v>35</v>
      </c>
      <c r="D19" s="113" t="s">
        <v>36</v>
      </c>
      <c r="E19" s="114">
        <v>1</v>
      </c>
      <c r="F19" s="121" t="s">
        <v>34</v>
      </c>
      <c r="G19" s="115">
        <v>408.6</v>
      </c>
      <c r="H19" s="115"/>
      <c r="I19" s="116">
        <v>408.6</v>
      </c>
      <c r="J19" s="117"/>
      <c r="K19" s="111"/>
      <c r="L19" s="111"/>
    </row>
    <row r="20" spans="1:12" s="104" customFormat="1" ht="22.5" customHeight="1">
      <c r="A20" s="101"/>
      <c r="B20" s="112">
        <v>18</v>
      </c>
      <c r="C20" s="113" t="s">
        <v>37</v>
      </c>
      <c r="D20" s="113" t="s">
        <v>38</v>
      </c>
      <c r="E20" s="114">
        <v>80</v>
      </c>
      <c r="F20" s="121" t="s">
        <v>34</v>
      </c>
      <c r="G20" s="115">
        <v>20.13</v>
      </c>
      <c r="H20" s="115"/>
      <c r="I20" s="116">
        <v>1610.4</v>
      </c>
      <c r="J20" s="117"/>
      <c r="K20" s="111"/>
      <c r="L20" s="111"/>
    </row>
    <row r="21" spans="1:12" s="104" customFormat="1" ht="23.25" customHeight="1">
      <c r="A21" s="101"/>
      <c r="B21" s="112">
        <v>19</v>
      </c>
      <c r="C21" s="113" t="s">
        <v>39</v>
      </c>
      <c r="D21" s="113" t="s">
        <v>33</v>
      </c>
      <c r="E21" s="114">
        <v>200</v>
      </c>
      <c r="F21" s="121" t="s">
        <v>34</v>
      </c>
      <c r="G21" s="115">
        <v>41.8</v>
      </c>
      <c r="H21" s="115"/>
      <c r="I21" s="116">
        <v>8360</v>
      </c>
      <c r="J21" s="117"/>
      <c r="K21" s="111"/>
      <c r="L21" s="111"/>
    </row>
    <row r="22" spans="1:12" s="104" customFormat="1" ht="29.25" customHeight="1">
      <c r="A22" s="101"/>
      <c r="B22" s="112">
        <v>20</v>
      </c>
      <c r="C22" s="113" t="s">
        <v>40</v>
      </c>
      <c r="D22" s="113" t="s">
        <v>38</v>
      </c>
      <c r="E22" s="114">
        <v>80</v>
      </c>
      <c r="F22" s="121" t="s">
        <v>34</v>
      </c>
      <c r="G22" s="115">
        <v>170.7</v>
      </c>
      <c r="H22" s="115"/>
      <c r="I22" s="116">
        <v>13656</v>
      </c>
      <c r="J22" s="117"/>
      <c r="K22" s="111"/>
      <c r="L22" s="111"/>
    </row>
    <row r="23" spans="1:12" s="104" customFormat="1" ht="25.5" customHeight="1">
      <c r="A23" s="101"/>
      <c r="B23" s="112">
        <v>21</v>
      </c>
      <c r="C23" s="113" t="s">
        <v>41</v>
      </c>
      <c r="D23" s="113" t="s">
        <v>38</v>
      </c>
      <c r="E23" s="114">
        <v>50</v>
      </c>
      <c r="F23" s="121" t="s">
        <v>34</v>
      </c>
      <c r="G23" s="115">
        <v>183.3</v>
      </c>
      <c r="H23" s="115"/>
      <c r="I23" s="116">
        <v>9165</v>
      </c>
      <c r="J23" s="117"/>
      <c r="K23" s="111"/>
      <c r="L23" s="111"/>
    </row>
    <row r="24" spans="1:12" s="104" customFormat="1" ht="21.75" customHeight="1">
      <c r="A24" s="101"/>
      <c r="B24" s="112">
        <v>22</v>
      </c>
      <c r="C24" s="113" t="s">
        <v>42</v>
      </c>
      <c r="D24" s="113" t="s">
        <v>38</v>
      </c>
      <c r="E24" s="114">
        <v>70</v>
      </c>
      <c r="F24" s="121" t="s">
        <v>34</v>
      </c>
      <c r="G24" s="115">
        <v>36.39</v>
      </c>
      <c r="H24" s="115"/>
      <c r="I24" s="116">
        <v>2547.3</v>
      </c>
      <c r="J24" s="117"/>
      <c r="K24" s="111"/>
      <c r="L24" s="111"/>
    </row>
    <row r="25" spans="1:12" s="104" customFormat="1" ht="21.75" customHeight="1">
      <c r="A25" s="101"/>
      <c r="B25" s="112">
        <v>23</v>
      </c>
      <c r="C25" s="113" t="s">
        <v>43</v>
      </c>
      <c r="D25" s="113" t="s">
        <v>38</v>
      </c>
      <c r="E25" s="114">
        <v>150</v>
      </c>
      <c r="F25" s="121" t="s">
        <v>34</v>
      </c>
      <c r="G25" s="115">
        <v>137</v>
      </c>
      <c r="H25" s="115"/>
      <c r="I25" s="116">
        <v>20550</v>
      </c>
      <c r="J25" s="117"/>
      <c r="K25" s="111"/>
      <c r="L25" s="111"/>
    </row>
    <row r="26" spans="1:12" s="104" customFormat="1" ht="21" customHeight="1">
      <c r="A26" s="101"/>
      <c r="B26" s="112">
        <v>24</v>
      </c>
      <c r="C26" s="113" t="s">
        <v>44</v>
      </c>
      <c r="D26" s="113" t="s">
        <v>45</v>
      </c>
      <c r="E26" s="114">
        <v>0.3</v>
      </c>
      <c r="F26" s="114">
        <v>2</v>
      </c>
      <c r="G26" s="115">
        <v>1514.7</v>
      </c>
      <c r="H26" s="115"/>
      <c r="I26" s="116">
        <v>908.82</v>
      </c>
      <c r="J26" s="117"/>
      <c r="K26" s="111"/>
      <c r="L26" s="111"/>
    </row>
    <row r="27" spans="1:12" s="104" customFormat="1" ht="23.25" customHeight="1">
      <c r="A27" s="101"/>
      <c r="B27" s="112">
        <v>25</v>
      </c>
      <c r="C27" s="113" t="s">
        <v>46</v>
      </c>
      <c r="D27" s="113"/>
      <c r="E27" s="114"/>
      <c r="F27" s="114" t="s">
        <v>47</v>
      </c>
      <c r="G27" s="115"/>
      <c r="H27" s="115"/>
      <c r="I27" s="116">
        <v>39711.744</v>
      </c>
      <c r="J27" s="117"/>
      <c r="K27" s="111"/>
      <c r="L27" s="111"/>
    </row>
    <row r="28" spans="1:12" s="104" customFormat="1" ht="21" customHeight="1">
      <c r="A28" s="101"/>
      <c r="B28" s="112">
        <v>26</v>
      </c>
      <c r="C28" s="113" t="s">
        <v>48</v>
      </c>
      <c r="D28" s="113" t="s">
        <v>38</v>
      </c>
      <c r="E28" s="114">
        <v>2.5854</v>
      </c>
      <c r="F28" s="114">
        <v>12</v>
      </c>
      <c r="G28" s="115">
        <v>210</v>
      </c>
      <c r="H28" s="115"/>
      <c r="I28" s="116">
        <v>6515.208</v>
      </c>
      <c r="J28" s="117"/>
      <c r="K28" s="111"/>
      <c r="L28" s="111"/>
    </row>
    <row r="29" spans="1:12" s="104" customFormat="1" ht="23.25" customHeight="1">
      <c r="A29" s="101"/>
      <c r="B29" s="112">
        <v>27</v>
      </c>
      <c r="C29" s="113" t="s">
        <v>50</v>
      </c>
      <c r="D29" s="113" t="s">
        <v>15</v>
      </c>
      <c r="E29" s="114">
        <v>2.5854</v>
      </c>
      <c r="F29" s="114">
        <v>12</v>
      </c>
      <c r="G29" s="115">
        <v>3290</v>
      </c>
      <c r="H29" s="115"/>
      <c r="I29" s="116">
        <v>102071.59199999999</v>
      </c>
      <c r="J29" s="117"/>
      <c r="K29" s="111"/>
      <c r="L29" s="111"/>
    </row>
    <row r="30" spans="1:12" s="104" customFormat="1" ht="23.25" customHeight="1">
      <c r="A30" s="101"/>
      <c r="B30" s="112">
        <v>28</v>
      </c>
      <c r="C30" s="122" t="s">
        <v>51</v>
      </c>
      <c r="D30" s="122"/>
      <c r="E30" s="123"/>
      <c r="F30" s="123"/>
      <c r="G30" s="124"/>
      <c r="H30" s="125"/>
      <c r="I30" s="126">
        <v>121000</v>
      </c>
      <c r="J30" s="117"/>
      <c r="K30" s="111"/>
      <c r="L30" s="111"/>
    </row>
    <row r="31" spans="1:12" s="104" customFormat="1" ht="21" customHeight="1">
      <c r="A31" s="101"/>
      <c r="B31" s="112">
        <v>29</v>
      </c>
      <c r="C31" s="122" t="s">
        <v>52</v>
      </c>
      <c r="D31" s="122"/>
      <c r="E31" s="127"/>
      <c r="F31" s="127"/>
      <c r="G31" s="127"/>
      <c r="H31" s="127"/>
      <c r="I31" s="126">
        <v>40000</v>
      </c>
      <c r="J31" s="117"/>
      <c r="K31" s="111"/>
      <c r="L31" s="111"/>
    </row>
    <row r="32" spans="2:12" ht="12">
      <c r="B32" s="128" t="s">
        <v>53</v>
      </c>
      <c r="C32" s="128"/>
      <c r="D32" s="128"/>
      <c r="E32" s="128"/>
      <c r="F32" s="128"/>
      <c r="G32" s="129"/>
      <c r="H32" s="129"/>
      <c r="I32" s="130">
        <v>528000.514684</v>
      </c>
      <c r="J32" s="117"/>
      <c r="K32" s="131"/>
      <c r="L32" s="131"/>
    </row>
    <row r="34" spans="4:9" ht="12">
      <c r="D34" s="101" t="s">
        <v>54</v>
      </c>
      <c r="I34" s="132"/>
    </row>
    <row r="35" ht="12">
      <c r="D35" s="101" t="s">
        <v>54</v>
      </c>
    </row>
    <row r="37" spans="2:9" ht="12">
      <c r="B37" s="133"/>
      <c r="C37" s="133"/>
      <c r="D37" s="133"/>
      <c r="E37" s="133"/>
      <c r="F37" s="133"/>
      <c r="G37" s="134"/>
      <c r="H37" s="134"/>
      <c r="I37" s="135"/>
    </row>
    <row r="38" spans="2:9" ht="12">
      <c r="B38" s="133"/>
      <c r="C38" s="133"/>
      <c r="D38" s="133"/>
      <c r="E38" s="133"/>
      <c r="F38" s="133"/>
      <c r="G38" s="134"/>
      <c r="H38" s="134"/>
      <c r="I38" s="135"/>
    </row>
    <row r="39" spans="2:9" ht="12">
      <c r="B39" s="133"/>
      <c r="C39" s="133"/>
      <c r="D39" s="133"/>
      <c r="E39" s="133"/>
      <c r="F39" s="136"/>
      <c r="G39" s="137"/>
      <c r="H39" s="137"/>
      <c r="I39" s="135"/>
    </row>
    <row r="40" spans="2:9" ht="12">
      <c r="B40" s="133"/>
      <c r="C40" s="133"/>
      <c r="D40" s="133"/>
      <c r="E40" s="133"/>
      <c r="F40" s="133"/>
      <c r="G40" s="134"/>
      <c r="H40" s="134"/>
      <c r="I40" s="135"/>
    </row>
    <row r="41" spans="2:9" ht="12">
      <c r="B41" s="133"/>
      <c r="C41" s="133"/>
      <c r="D41" s="133"/>
      <c r="E41" s="133"/>
      <c r="F41" s="138"/>
      <c r="G41" s="139"/>
      <c r="H41" s="139"/>
      <c r="I41" s="135"/>
    </row>
    <row r="42" spans="2:9" ht="12">
      <c r="B42" s="133"/>
      <c r="C42" s="133"/>
      <c r="D42" s="133"/>
      <c r="E42" s="133"/>
      <c r="F42" s="133"/>
      <c r="G42" s="134"/>
      <c r="H42" s="134"/>
      <c r="I42" s="135"/>
    </row>
    <row r="43" spans="2:9" ht="12">
      <c r="B43" s="133"/>
      <c r="C43" s="133"/>
      <c r="D43" s="133"/>
      <c r="E43" s="133"/>
      <c r="F43" s="133"/>
      <c r="G43" s="134"/>
      <c r="H43" s="134"/>
      <c r="I43" s="135"/>
    </row>
    <row r="44" spans="2:9" ht="12">
      <c r="B44" s="133"/>
      <c r="C44" s="133"/>
      <c r="D44" s="133"/>
      <c r="E44" s="133"/>
      <c r="F44" s="133"/>
      <c r="G44" s="134"/>
      <c r="H44" s="134"/>
      <c r="I44" s="135"/>
    </row>
    <row r="45" spans="2:9" ht="12">
      <c r="B45" s="133"/>
      <c r="C45" s="133"/>
      <c r="D45" s="133"/>
      <c r="E45" s="133"/>
      <c r="F45" s="133"/>
      <c r="G45" s="134"/>
      <c r="H45" s="134"/>
      <c r="I45" s="135"/>
    </row>
    <row r="46" spans="2:9" ht="12">
      <c r="B46" s="133"/>
      <c r="C46" s="133"/>
      <c r="D46" s="133"/>
      <c r="E46" s="133"/>
      <c r="F46" s="133"/>
      <c r="G46" s="134"/>
      <c r="H46" s="134"/>
      <c r="I46" s="135"/>
    </row>
    <row r="47" spans="2:9" ht="12">
      <c r="B47" s="133"/>
      <c r="C47" s="133"/>
      <c r="D47" s="133"/>
      <c r="E47" s="133"/>
      <c r="F47" s="133"/>
      <c r="G47" s="134"/>
      <c r="H47" s="134"/>
      <c r="I47" s="135"/>
    </row>
    <row r="48" spans="2:9" ht="12">
      <c r="B48" s="133"/>
      <c r="C48" s="133"/>
      <c r="D48" s="133"/>
      <c r="E48" s="133"/>
      <c r="F48" s="133"/>
      <c r="G48" s="134"/>
      <c r="H48" s="134"/>
      <c r="I48" s="135"/>
    </row>
    <row r="49" spans="2:9" ht="12">
      <c r="B49" s="133"/>
      <c r="C49" s="133"/>
      <c r="D49" s="133"/>
      <c r="E49" s="133"/>
      <c r="F49" s="133"/>
      <c r="G49" s="134"/>
      <c r="H49" s="134"/>
      <c r="I49" s="135"/>
    </row>
    <row r="50" spans="2:9" ht="12">
      <c r="B50" s="133"/>
      <c r="C50" s="133"/>
      <c r="D50" s="133"/>
      <c r="E50" s="133"/>
      <c r="F50" s="133"/>
      <c r="G50" s="140"/>
      <c r="H50" s="140"/>
      <c r="I50" s="135"/>
    </row>
    <row r="51" spans="2:9" ht="12">
      <c r="B51" s="133"/>
      <c r="C51" s="133"/>
      <c r="D51" s="133"/>
      <c r="E51" s="133"/>
      <c r="F51" s="133"/>
      <c r="G51" s="134"/>
      <c r="H51" s="134"/>
      <c r="I51" s="135"/>
    </row>
    <row r="52" spans="2:9" ht="12">
      <c r="B52" s="133"/>
      <c r="C52" s="133"/>
      <c r="D52" s="133"/>
      <c r="E52" s="133"/>
      <c r="F52" s="133"/>
      <c r="G52" s="134"/>
      <c r="H52" s="134"/>
      <c r="I52" s="135"/>
    </row>
    <row r="53" spans="2:9" ht="12">
      <c r="B53" s="133"/>
      <c r="C53" s="133"/>
      <c r="D53" s="133"/>
      <c r="E53" s="133"/>
      <c r="F53" s="133"/>
      <c r="G53" s="140"/>
      <c r="H53" s="140"/>
      <c r="I53" s="135"/>
    </row>
    <row r="54" spans="2:9" ht="12">
      <c r="B54" s="133"/>
      <c r="C54" s="133"/>
      <c r="D54" s="133"/>
      <c r="E54" s="133"/>
      <c r="F54" s="133"/>
      <c r="G54" s="134"/>
      <c r="H54" s="134"/>
      <c r="I54" s="135"/>
    </row>
    <row r="55" spans="2:9" ht="12">
      <c r="B55" s="133"/>
      <c r="C55" s="133"/>
      <c r="D55" s="133"/>
      <c r="E55" s="133"/>
      <c r="F55" s="133"/>
      <c r="G55" s="134"/>
      <c r="H55" s="134"/>
      <c r="I55" s="135"/>
    </row>
    <row r="56" spans="2:9" ht="12">
      <c r="B56" s="133"/>
      <c r="C56" s="133"/>
      <c r="D56" s="133"/>
      <c r="E56" s="133"/>
      <c r="F56" s="133"/>
      <c r="G56" s="140"/>
      <c r="H56" s="140"/>
      <c r="I56" s="135"/>
    </row>
    <row r="57" spans="2:9" ht="12">
      <c r="B57" s="133"/>
      <c r="C57" s="133"/>
      <c r="D57" s="133"/>
      <c r="E57" s="133"/>
      <c r="F57" s="133"/>
      <c r="G57" s="134"/>
      <c r="H57" s="134"/>
      <c r="I57" s="135"/>
    </row>
    <row r="58" spans="2:9" ht="12">
      <c r="B58" s="133"/>
      <c r="C58" s="133"/>
      <c r="D58" s="133"/>
      <c r="E58" s="133"/>
      <c r="F58" s="133"/>
      <c r="G58" s="140"/>
      <c r="H58" s="140"/>
      <c r="I58" s="135"/>
    </row>
    <row r="59" spans="2:9" ht="12">
      <c r="B59" s="133"/>
      <c r="C59" s="133"/>
      <c r="D59" s="133"/>
      <c r="E59" s="133"/>
      <c r="F59" s="133"/>
      <c r="G59" s="134"/>
      <c r="H59" s="134"/>
      <c r="I59" s="135"/>
    </row>
    <row r="60" spans="2:9" ht="12">
      <c r="B60" s="133"/>
      <c r="C60" s="133"/>
      <c r="D60" s="133"/>
      <c r="E60" s="133"/>
      <c r="F60" s="133"/>
      <c r="G60" s="134"/>
      <c r="H60" s="134"/>
      <c r="I60" s="135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B1">
      <selection activeCell="B1" sqref="B1"/>
    </sheetView>
  </sheetViews>
  <sheetFormatPr defaultColWidth="9.140625" defaultRowHeight="12.75"/>
  <cols>
    <col min="1" max="1" width="0" style="1031" hidden="1" customWidth="1"/>
    <col min="2" max="2" width="7.00390625" style="1031" customWidth="1"/>
    <col min="3" max="3" width="50.00390625" style="1031" customWidth="1"/>
    <col min="4" max="4" width="18.00390625" style="1031" customWidth="1"/>
    <col min="5" max="5" width="13.140625" style="1031" customWidth="1"/>
    <col min="6" max="6" width="9.28125" style="1031" customWidth="1"/>
    <col min="7" max="7" width="9.57421875" style="1031" customWidth="1"/>
    <col min="8" max="8" width="15.00390625" style="1031" customWidth="1"/>
    <col min="9" max="9" width="9.7109375" style="1032" customWidth="1"/>
    <col min="10" max="16384" width="9.140625" style="1032" customWidth="1"/>
  </cols>
  <sheetData>
    <row r="1" spans="1:9" s="1034" customFormat="1" ht="33" customHeight="1">
      <c r="A1" s="1031"/>
      <c r="B1" s="3423" t="s">
        <v>184</v>
      </c>
      <c r="C1" s="3423"/>
      <c r="D1" s="3423"/>
      <c r="E1" s="3423"/>
      <c r="F1" s="3423"/>
      <c r="G1" s="3423"/>
      <c r="H1" s="3423"/>
      <c r="I1" s="1033"/>
    </row>
    <row r="2" spans="1:9" s="1034" customFormat="1" ht="12">
      <c r="A2" s="1031"/>
      <c r="B2" s="1031"/>
      <c r="C2" s="1031"/>
      <c r="D2" s="1031"/>
      <c r="E2" s="1031"/>
      <c r="F2" s="1031"/>
      <c r="G2" s="1031"/>
      <c r="H2" s="1031"/>
      <c r="I2" s="1033"/>
    </row>
    <row r="3" spans="1:9" s="1034" customFormat="1" ht="52.5" customHeight="1">
      <c r="A3" s="1035"/>
      <c r="B3" s="1036" t="s">
        <v>1</v>
      </c>
      <c r="C3" s="1037" t="s">
        <v>2</v>
      </c>
      <c r="D3" s="1037" t="s">
        <v>3</v>
      </c>
      <c r="E3" s="1038" t="s">
        <v>4</v>
      </c>
      <c r="F3" s="1038" t="s">
        <v>5</v>
      </c>
      <c r="G3" s="1038" t="s">
        <v>6</v>
      </c>
      <c r="H3" s="1039" t="s">
        <v>7</v>
      </c>
      <c r="I3" s="1040"/>
    </row>
    <row r="4" spans="1:9" s="1034" customFormat="1" ht="24.75" customHeight="1">
      <c r="A4" s="1031"/>
      <c r="B4" s="1041">
        <v>1</v>
      </c>
      <c r="C4" s="1042" t="s">
        <v>8</v>
      </c>
      <c r="D4" s="1042" t="s">
        <v>9</v>
      </c>
      <c r="E4" s="1043">
        <v>1</v>
      </c>
      <c r="F4" s="1043">
        <v>1</v>
      </c>
      <c r="G4" s="1044">
        <v>5460</v>
      </c>
      <c r="H4" s="1045">
        <v>5460</v>
      </c>
      <c r="I4" s="1046"/>
    </row>
    <row r="5" spans="1:9" s="1034" customFormat="1" ht="25.5" customHeight="1">
      <c r="A5" s="1031"/>
      <c r="B5" s="1041">
        <v>2</v>
      </c>
      <c r="C5" s="1042" t="s">
        <v>10</v>
      </c>
      <c r="D5" s="1042" t="s">
        <v>11</v>
      </c>
      <c r="E5" s="1043">
        <v>0.1</v>
      </c>
      <c r="F5" s="1043">
        <v>1</v>
      </c>
      <c r="G5" s="1044">
        <v>6500</v>
      </c>
      <c r="H5" s="1045">
        <v>650</v>
      </c>
      <c r="I5" s="1046"/>
    </row>
    <row r="6" spans="1:9" s="1034" customFormat="1" ht="22.5" customHeight="1">
      <c r="A6" s="1031"/>
      <c r="B6" s="1041">
        <v>3</v>
      </c>
      <c r="C6" s="1042" t="s">
        <v>12</v>
      </c>
      <c r="D6" s="1042" t="s">
        <v>28</v>
      </c>
      <c r="E6" s="1043">
        <v>3</v>
      </c>
      <c r="F6" s="1043">
        <v>2</v>
      </c>
      <c r="G6" s="1044">
        <v>146.72</v>
      </c>
      <c r="H6" s="1045">
        <v>880.32</v>
      </c>
      <c r="I6" s="1046"/>
    </row>
    <row r="7" spans="1:9" s="1034" customFormat="1" ht="24" customHeight="1">
      <c r="A7" s="1031"/>
      <c r="B7" s="1041">
        <v>4</v>
      </c>
      <c r="C7" s="1042" t="s">
        <v>14</v>
      </c>
      <c r="D7" s="1042" t="s">
        <v>15</v>
      </c>
      <c r="E7" s="1043">
        <v>0.3764</v>
      </c>
      <c r="F7" s="1043">
        <v>2</v>
      </c>
      <c r="G7" s="1044">
        <v>1500</v>
      </c>
      <c r="H7" s="1045">
        <v>1129.2</v>
      </c>
      <c r="I7" s="1046"/>
    </row>
    <row r="8" spans="1:9" s="1034" customFormat="1" ht="24.75" customHeight="1">
      <c r="A8" s="1031"/>
      <c r="B8" s="1041">
        <v>5</v>
      </c>
      <c r="C8" s="1042" t="s">
        <v>16</v>
      </c>
      <c r="D8" s="1042" t="s">
        <v>15</v>
      </c>
      <c r="E8" s="1043">
        <v>0.3764</v>
      </c>
      <c r="F8" s="1043">
        <v>2</v>
      </c>
      <c r="G8" s="1044">
        <v>1440</v>
      </c>
      <c r="H8" s="1045">
        <v>1084.032</v>
      </c>
      <c r="I8" s="1046"/>
    </row>
    <row r="9" spans="1:9" s="1034" customFormat="1" ht="25.5" customHeight="1">
      <c r="A9" s="1031"/>
      <c r="B9" s="1041">
        <v>6</v>
      </c>
      <c r="C9" s="1042" t="s">
        <v>185</v>
      </c>
      <c r="D9" s="1042" t="s">
        <v>15</v>
      </c>
      <c r="E9" s="1043">
        <v>0.3764</v>
      </c>
      <c r="F9" s="1043">
        <v>2</v>
      </c>
      <c r="G9" s="1044">
        <v>1320</v>
      </c>
      <c r="H9" s="1045">
        <v>993.696</v>
      </c>
      <c r="I9" s="1046"/>
    </row>
    <row r="10" spans="1:9" s="1034" customFormat="1" ht="39.75" customHeight="1">
      <c r="A10" s="1031"/>
      <c r="B10" s="1041">
        <v>7</v>
      </c>
      <c r="C10" s="1042" t="s">
        <v>20</v>
      </c>
      <c r="D10" s="1042" t="s">
        <v>15</v>
      </c>
      <c r="E10" s="1043">
        <v>0.3764</v>
      </c>
      <c r="F10" s="1043">
        <v>2</v>
      </c>
      <c r="G10" s="1044">
        <v>1099</v>
      </c>
      <c r="H10" s="1045">
        <v>827.3272000000001</v>
      </c>
      <c r="I10" s="1046"/>
    </row>
    <row r="11" spans="1:9" s="1034" customFormat="1" ht="33.75" customHeight="1">
      <c r="A11" s="1031"/>
      <c r="B11" s="1041">
        <v>8</v>
      </c>
      <c r="C11" s="1042" t="s">
        <v>105</v>
      </c>
      <c r="D11" s="1042" t="s">
        <v>15</v>
      </c>
      <c r="E11" s="1043">
        <v>0.3764</v>
      </c>
      <c r="F11" s="1043">
        <v>2</v>
      </c>
      <c r="G11" s="1047">
        <v>1710</v>
      </c>
      <c r="H11" s="1045">
        <v>1287.288</v>
      </c>
      <c r="I11" s="1046"/>
    </row>
    <row r="12" spans="1:9" s="1034" customFormat="1" ht="24.75" customHeight="1">
      <c r="A12" s="1031"/>
      <c r="B12" s="1041">
        <v>9</v>
      </c>
      <c r="C12" s="1042" t="s">
        <v>25</v>
      </c>
      <c r="D12" s="1042" t="s">
        <v>15</v>
      </c>
      <c r="E12" s="1043">
        <v>0.3764</v>
      </c>
      <c r="F12" s="1043">
        <v>1</v>
      </c>
      <c r="G12" s="1048">
        <v>9936</v>
      </c>
      <c r="H12" s="1045">
        <v>3739.9104</v>
      </c>
      <c r="I12" s="1046"/>
    </row>
    <row r="13" spans="1:9" s="1034" customFormat="1" ht="33.75" customHeight="1">
      <c r="A13" s="1031"/>
      <c r="B13" s="1041">
        <v>10</v>
      </c>
      <c r="C13" s="1042" t="s">
        <v>136</v>
      </c>
      <c r="D13" s="1042" t="s">
        <v>30</v>
      </c>
      <c r="E13" s="1043">
        <v>0.3764</v>
      </c>
      <c r="F13" s="1043">
        <v>1</v>
      </c>
      <c r="G13" s="1044">
        <v>14039</v>
      </c>
      <c r="H13" s="1045">
        <v>5284.2796</v>
      </c>
      <c r="I13" s="1046"/>
    </row>
    <row r="14" spans="1:11" s="1034" customFormat="1" ht="24" customHeight="1">
      <c r="A14" s="1031"/>
      <c r="B14" s="1041">
        <v>11</v>
      </c>
      <c r="C14" s="1042" t="s">
        <v>32</v>
      </c>
      <c r="D14" s="1042" t="s">
        <v>33</v>
      </c>
      <c r="E14" s="1043">
        <v>150</v>
      </c>
      <c r="F14" s="1043" t="s">
        <v>34</v>
      </c>
      <c r="G14" s="1044">
        <v>22.39</v>
      </c>
      <c r="H14" s="1045">
        <v>3358.5</v>
      </c>
      <c r="I14" s="1046"/>
      <c r="K14" s="1049"/>
    </row>
    <row r="15" spans="1:9" s="1034" customFormat="1" ht="27.75" customHeight="1">
      <c r="A15" s="1031"/>
      <c r="B15" s="1041">
        <v>12</v>
      </c>
      <c r="C15" s="1042" t="s">
        <v>35</v>
      </c>
      <c r="D15" s="1042" t="s">
        <v>36</v>
      </c>
      <c r="E15" s="1043">
        <v>0.3</v>
      </c>
      <c r="F15" s="1043" t="s">
        <v>34</v>
      </c>
      <c r="G15" s="1044">
        <v>408.6</v>
      </c>
      <c r="H15" s="1045">
        <v>122.58</v>
      </c>
      <c r="I15" s="1046"/>
    </row>
    <row r="16" spans="1:9" s="1034" customFormat="1" ht="24.75" customHeight="1">
      <c r="A16" s="1031"/>
      <c r="B16" s="1041">
        <v>13</v>
      </c>
      <c r="C16" s="1042" t="s">
        <v>37</v>
      </c>
      <c r="D16" s="1042" t="s">
        <v>38</v>
      </c>
      <c r="E16" s="1043">
        <v>50</v>
      </c>
      <c r="F16" s="1043" t="s">
        <v>34</v>
      </c>
      <c r="G16" s="1044">
        <v>20.13</v>
      </c>
      <c r="H16" s="1045">
        <v>1006.5</v>
      </c>
      <c r="I16" s="1046"/>
    </row>
    <row r="17" spans="1:9" s="1034" customFormat="1" ht="36" customHeight="1">
      <c r="A17" s="1031"/>
      <c r="B17" s="1041">
        <v>14</v>
      </c>
      <c r="C17" s="1042" t="s">
        <v>39</v>
      </c>
      <c r="D17" s="1042" t="s">
        <v>33</v>
      </c>
      <c r="E17" s="1043">
        <v>120</v>
      </c>
      <c r="F17" s="1043" t="s">
        <v>34</v>
      </c>
      <c r="G17" s="1044">
        <v>41.8</v>
      </c>
      <c r="H17" s="1045">
        <v>5016</v>
      </c>
      <c r="I17" s="1046"/>
    </row>
    <row r="18" spans="2:9" ht="26.25" customHeight="1">
      <c r="B18" s="1041">
        <v>15</v>
      </c>
      <c r="C18" s="1042" t="s">
        <v>50</v>
      </c>
      <c r="D18" s="1042" t="s">
        <v>15</v>
      </c>
      <c r="E18" s="1043">
        <v>0.3764</v>
      </c>
      <c r="F18" s="1043">
        <v>12</v>
      </c>
      <c r="G18" s="1044">
        <v>3290</v>
      </c>
      <c r="H18" s="1045">
        <v>14860.271999999999</v>
      </c>
      <c r="I18" s="1046"/>
    </row>
    <row r="19" spans="2:9" ht="26.25" customHeight="1">
      <c r="B19" s="1041">
        <v>16</v>
      </c>
      <c r="C19" s="1042" t="s">
        <v>48</v>
      </c>
      <c r="D19" s="1042"/>
      <c r="E19" s="1043"/>
      <c r="F19" s="1043"/>
      <c r="G19" s="1044"/>
      <c r="H19" s="1045">
        <v>948.528</v>
      </c>
      <c r="I19" s="1046"/>
    </row>
    <row r="20" spans="2:9" ht="26.25" customHeight="1">
      <c r="B20" s="1041">
        <v>17</v>
      </c>
      <c r="C20" s="1042" t="s">
        <v>46</v>
      </c>
      <c r="D20" s="1042"/>
      <c r="E20" s="1043"/>
      <c r="F20" s="1043" t="s">
        <v>47</v>
      </c>
      <c r="G20" s="1044"/>
      <c r="H20" s="1045">
        <v>5781.503999999999</v>
      </c>
      <c r="I20" s="1046"/>
    </row>
    <row r="21" spans="2:9" ht="18.75" customHeight="1">
      <c r="B21" s="1041">
        <v>18</v>
      </c>
      <c r="C21" s="1042" t="s">
        <v>137</v>
      </c>
      <c r="D21" s="1042"/>
      <c r="E21" s="1043"/>
      <c r="F21" s="1043"/>
      <c r="G21" s="1044"/>
      <c r="H21" s="1045">
        <v>4500</v>
      </c>
      <c r="I21" s="1046"/>
    </row>
    <row r="22" spans="1:9" s="1034" customFormat="1" ht="18" customHeight="1">
      <c r="A22" s="1031"/>
      <c r="B22" s="1041">
        <v>19</v>
      </c>
      <c r="C22" s="1042" t="s">
        <v>183</v>
      </c>
      <c r="D22" s="1042" t="s">
        <v>186</v>
      </c>
      <c r="E22" s="1050">
        <v>4</v>
      </c>
      <c r="F22" s="1050">
        <v>1</v>
      </c>
      <c r="G22" s="1050">
        <v>1124.6</v>
      </c>
      <c r="H22" s="1045">
        <v>4498.4</v>
      </c>
      <c r="I22" s="1046"/>
    </row>
    <row r="23" spans="1:9" s="1034" customFormat="1" ht="18" customHeight="1">
      <c r="A23" s="1031"/>
      <c r="B23" s="1041">
        <v>20</v>
      </c>
      <c r="C23" s="1042" t="s">
        <v>65</v>
      </c>
      <c r="D23" s="1042" t="s">
        <v>66</v>
      </c>
      <c r="E23" s="1050">
        <v>3</v>
      </c>
      <c r="F23" s="1050">
        <v>1</v>
      </c>
      <c r="G23" s="1050">
        <v>1443.34</v>
      </c>
      <c r="H23" s="1045">
        <v>4330.02</v>
      </c>
      <c r="I23" s="1046"/>
    </row>
    <row r="24" spans="2:12" ht="24" customHeight="1">
      <c r="B24" s="1041">
        <v>21</v>
      </c>
      <c r="C24" s="1042" t="s">
        <v>187</v>
      </c>
      <c r="D24" s="1042"/>
      <c r="E24" s="1043"/>
      <c r="F24" s="1043"/>
      <c r="G24" s="1044"/>
      <c r="H24" s="1045">
        <v>11000</v>
      </c>
      <c r="I24" s="1046"/>
      <c r="L24" s="1051"/>
    </row>
    <row r="25" spans="2:9" ht="12">
      <c r="B25" s="1052" t="s">
        <v>53</v>
      </c>
      <c r="C25" s="1052"/>
      <c r="D25" s="1052"/>
      <c r="E25" s="1052"/>
      <c r="F25" s="1052"/>
      <c r="G25" s="1053"/>
      <c r="H25" s="1054">
        <v>76758.3572</v>
      </c>
      <c r="I25" s="1055"/>
    </row>
    <row r="27" ht="12">
      <c r="H27" s="1056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5" zoomScaleNormal="95" workbookViewId="0" topLeftCell="B1">
      <selection activeCell="B1" sqref="B1"/>
    </sheetView>
  </sheetViews>
  <sheetFormatPr defaultColWidth="9.140625" defaultRowHeight="12.75"/>
  <cols>
    <col min="1" max="1" width="0" style="1057" hidden="1" customWidth="1"/>
    <col min="2" max="2" width="7.00390625" style="1057" customWidth="1"/>
    <col min="3" max="3" width="50.00390625" style="1057" customWidth="1"/>
    <col min="4" max="4" width="18.00390625" style="1057" customWidth="1"/>
    <col min="5" max="5" width="13.140625" style="1057" customWidth="1"/>
    <col min="6" max="6" width="9.28125" style="1057" customWidth="1"/>
    <col min="7" max="7" width="10.7109375" style="1057" customWidth="1"/>
    <col min="8" max="8" width="15.00390625" style="1057" customWidth="1"/>
    <col min="9" max="9" width="5.00390625" style="1058" customWidth="1"/>
    <col min="10" max="10" width="3.140625" style="1058" customWidth="1"/>
    <col min="11" max="16384" width="9.140625" style="1058" customWidth="1"/>
  </cols>
  <sheetData>
    <row r="1" spans="1:9" s="1060" customFormat="1" ht="33" customHeight="1">
      <c r="A1" s="1057"/>
      <c r="B1" s="3424" t="s">
        <v>188</v>
      </c>
      <c r="C1" s="3424"/>
      <c r="D1" s="3424"/>
      <c r="E1" s="3424"/>
      <c r="F1" s="3424"/>
      <c r="G1" s="3424"/>
      <c r="H1" s="3424"/>
      <c r="I1" s="1059"/>
    </row>
    <row r="2" spans="1:9" s="1060" customFormat="1" ht="12">
      <c r="A2" s="1057"/>
      <c r="B2" s="1057"/>
      <c r="C2" s="1057"/>
      <c r="D2" s="1057"/>
      <c r="E2" s="1057"/>
      <c r="F2" s="1057"/>
      <c r="G2" s="1057"/>
      <c r="H2" s="1057"/>
      <c r="I2" s="1059"/>
    </row>
    <row r="3" spans="1:11" s="1060" customFormat="1" ht="52.5" customHeight="1">
      <c r="A3" s="1061"/>
      <c r="B3" s="1062" t="s">
        <v>1</v>
      </c>
      <c r="C3" s="1063" t="s">
        <v>2</v>
      </c>
      <c r="D3" s="1063" t="s">
        <v>3</v>
      </c>
      <c r="E3" s="1064" t="s">
        <v>4</v>
      </c>
      <c r="F3" s="1064" t="s">
        <v>5</v>
      </c>
      <c r="G3" s="1064" t="s">
        <v>6</v>
      </c>
      <c r="H3" s="1065" t="s">
        <v>7</v>
      </c>
      <c r="I3" s="1066"/>
      <c r="J3" s="1067"/>
      <c r="K3" s="1067"/>
    </row>
    <row r="4" spans="1:11" s="1060" customFormat="1" ht="24.75" customHeight="1">
      <c r="A4" s="1057"/>
      <c r="B4" s="1068">
        <v>1</v>
      </c>
      <c r="C4" s="1069" t="s">
        <v>8</v>
      </c>
      <c r="D4" s="1069" t="s">
        <v>9</v>
      </c>
      <c r="E4" s="1070">
        <v>1</v>
      </c>
      <c r="F4" s="1070">
        <v>1</v>
      </c>
      <c r="G4" s="1071">
        <v>5460</v>
      </c>
      <c r="H4" s="1072">
        <v>5460</v>
      </c>
      <c r="I4" s="1073"/>
      <c r="J4" s="1067"/>
      <c r="K4" s="1067"/>
    </row>
    <row r="5" spans="1:11" s="1060" customFormat="1" ht="25.5" customHeight="1">
      <c r="A5" s="1057"/>
      <c r="B5" s="1068">
        <v>2</v>
      </c>
      <c r="C5" s="1069" t="s">
        <v>10</v>
      </c>
      <c r="D5" s="1069" t="s">
        <v>11</v>
      </c>
      <c r="E5" s="1070">
        <v>0.1</v>
      </c>
      <c r="F5" s="1070">
        <v>1</v>
      </c>
      <c r="G5" s="1071">
        <v>6500</v>
      </c>
      <c r="H5" s="1072">
        <v>650</v>
      </c>
      <c r="I5" s="1073"/>
      <c r="J5" s="1067"/>
      <c r="K5" s="1067"/>
    </row>
    <row r="6" spans="1:11" s="1060" customFormat="1" ht="22.5" customHeight="1">
      <c r="A6" s="1057"/>
      <c r="B6" s="1068">
        <v>3</v>
      </c>
      <c r="C6" s="1069" t="s">
        <v>12</v>
      </c>
      <c r="D6" s="1069" t="s">
        <v>28</v>
      </c>
      <c r="E6" s="1070">
        <v>0</v>
      </c>
      <c r="F6" s="1070">
        <v>2</v>
      </c>
      <c r="G6" s="1071">
        <v>146.72</v>
      </c>
      <c r="H6" s="1072">
        <v>0</v>
      </c>
      <c r="I6" s="1073"/>
      <c r="J6" s="1067"/>
      <c r="K6" s="1067"/>
    </row>
    <row r="7" spans="1:11" s="1060" customFormat="1" ht="24" customHeight="1">
      <c r="A7" s="1057"/>
      <c r="B7" s="1068">
        <v>4</v>
      </c>
      <c r="C7" s="1069" t="s">
        <v>14</v>
      </c>
      <c r="D7" s="1069" t="s">
        <v>15</v>
      </c>
      <c r="E7" s="1070">
        <v>0.3775</v>
      </c>
      <c r="F7" s="1070">
        <v>1</v>
      </c>
      <c r="G7" s="1071">
        <v>1500</v>
      </c>
      <c r="H7" s="1072">
        <v>566.25</v>
      </c>
      <c r="I7" s="1073"/>
      <c r="J7" s="1067"/>
      <c r="K7" s="1067"/>
    </row>
    <row r="8" spans="1:11" s="1060" customFormat="1" ht="24.75" customHeight="1">
      <c r="A8" s="1057"/>
      <c r="B8" s="1068">
        <v>5</v>
      </c>
      <c r="C8" s="1069" t="s">
        <v>16</v>
      </c>
      <c r="D8" s="1069" t="s">
        <v>15</v>
      </c>
      <c r="E8" s="1070">
        <v>0.3775</v>
      </c>
      <c r="F8" s="1070">
        <v>2</v>
      </c>
      <c r="G8" s="1071">
        <v>1440</v>
      </c>
      <c r="H8" s="1072">
        <v>1087.2</v>
      </c>
      <c r="I8" s="1073"/>
      <c r="J8" s="1067"/>
      <c r="K8" s="1067"/>
    </row>
    <row r="9" spans="1:11" s="1060" customFormat="1" ht="25.5" customHeight="1">
      <c r="A9" s="1057"/>
      <c r="B9" s="1068">
        <v>6</v>
      </c>
      <c r="C9" s="1069" t="s">
        <v>17</v>
      </c>
      <c r="D9" s="1069" t="s">
        <v>15</v>
      </c>
      <c r="E9" s="1070">
        <v>0.3775</v>
      </c>
      <c r="F9" s="1070">
        <v>2</v>
      </c>
      <c r="G9" s="1071">
        <v>1320</v>
      </c>
      <c r="H9" s="1072">
        <v>996.6</v>
      </c>
      <c r="I9" s="1073"/>
      <c r="J9" s="1067"/>
      <c r="K9" s="1067"/>
    </row>
    <row r="10" spans="1:11" s="1060" customFormat="1" ht="26.25" customHeight="1">
      <c r="A10" s="1057"/>
      <c r="B10" s="1068">
        <v>7</v>
      </c>
      <c r="C10" s="1069" t="s">
        <v>18</v>
      </c>
      <c r="D10" s="1069" t="s">
        <v>19</v>
      </c>
      <c r="E10" s="1070">
        <v>0.3</v>
      </c>
      <c r="F10" s="1070">
        <v>2</v>
      </c>
      <c r="G10" s="1071">
        <v>559.29</v>
      </c>
      <c r="H10" s="1072">
        <v>335.57399999999996</v>
      </c>
      <c r="I10" s="1073"/>
      <c r="J10" s="1067"/>
      <c r="K10" s="1067"/>
    </row>
    <row r="11" spans="1:11" s="1060" customFormat="1" ht="35.25" customHeight="1">
      <c r="A11" s="1057"/>
      <c r="B11" s="1068">
        <v>8</v>
      </c>
      <c r="C11" s="1069" t="s">
        <v>169</v>
      </c>
      <c r="D11" s="1069" t="s">
        <v>15</v>
      </c>
      <c r="E11" s="1070">
        <v>0.3775</v>
      </c>
      <c r="F11" s="1070">
        <v>2</v>
      </c>
      <c r="G11" s="1071">
        <v>1099</v>
      </c>
      <c r="H11" s="1072">
        <v>829.745</v>
      </c>
      <c r="I11" s="1073"/>
      <c r="J11" s="1067"/>
      <c r="K11" s="1067"/>
    </row>
    <row r="12" spans="1:11" s="1060" customFormat="1" ht="33.75" customHeight="1">
      <c r="A12" s="1057"/>
      <c r="B12" s="1068">
        <v>9</v>
      </c>
      <c r="C12" s="1069" t="s">
        <v>105</v>
      </c>
      <c r="D12" s="1069" t="s">
        <v>15</v>
      </c>
      <c r="E12" s="1070">
        <v>0.3775</v>
      </c>
      <c r="F12" s="1070">
        <v>1</v>
      </c>
      <c r="G12" s="1074">
        <v>1710</v>
      </c>
      <c r="H12" s="1072">
        <v>645.525</v>
      </c>
      <c r="I12" s="1073"/>
      <c r="J12" s="1067"/>
      <c r="K12" s="1067"/>
    </row>
    <row r="13" spans="1:11" s="1060" customFormat="1" ht="23.25" customHeight="1">
      <c r="A13" s="1057"/>
      <c r="B13" s="1068">
        <v>10</v>
      </c>
      <c r="C13" s="1069" t="s">
        <v>22</v>
      </c>
      <c r="D13" s="1069" t="s">
        <v>23</v>
      </c>
      <c r="E13" s="1070">
        <v>1</v>
      </c>
      <c r="F13" s="1070">
        <v>1</v>
      </c>
      <c r="G13" s="1071">
        <v>965</v>
      </c>
      <c r="H13" s="1072">
        <v>965</v>
      </c>
      <c r="I13" s="1073"/>
      <c r="J13" s="1067"/>
      <c r="K13" s="1067"/>
    </row>
    <row r="14" spans="1:11" s="1060" customFormat="1" ht="24.75" customHeight="1">
      <c r="A14" s="1057"/>
      <c r="B14" s="1068">
        <v>11</v>
      </c>
      <c r="C14" s="1069" t="s">
        <v>25</v>
      </c>
      <c r="D14" s="1069" t="s">
        <v>15</v>
      </c>
      <c r="E14" s="1070">
        <v>0.3775</v>
      </c>
      <c r="F14" s="1070">
        <v>1</v>
      </c>
      <c r="G14" s="1075">
        <v>9936</v>
      </c>
      <c r="H14" s="1072">
        <v>3750.84</v>
      </c>
      <c r="I14" s="1073"/>
      <c r="J14" s="1067"/>
      <c r="K14" s="1067"/>
    </row>
    <row r="15" spans="1:11" s="1060" customFormat="1" ht="24.75" customHeight="1">
      <c r="A15" s="1057"/>
      <c r="B15" s="1068">
        <v>12</v>
      </c>
      <c r="C15" s="1069" t="s">
        <v>26</v>
      </c>
      <c r="D15" s="1069" t="s">
        <v>9</v>
      </c>
      <c r="E15" s="1070">
        <v>1</v>
      </c>
      <c r="F15" s="1070">
        <v>1</v>
      </c>
      <c r="G15" s="1075">
        <v>850</v>
      </c>
      <c r="H15" s="1072">
        <v>850</v>
      </c>
      <c r="I15" s="1073"/>
      <c r="J15" s="1067"/>
      <c r="K15" s="1067"/>
    </row>
    <row r="16" spans="1:11" s="1060" customFormat="1" ht="33.75" customHeight="1">
      <c r="A16" s="1057"/>
      <c r="B16" s="1068">
        <v>13</v>
      </c>
      <c r="C16" s="1069" t="s">
        <v>136</v>
      </c>
      <c r="D16" s="1069" t="s">
        <v>30</v>
      </c>
      <c r="E16" s="1070">
        <v>0.3775</v>
      </c>
      <c r="F16" s="1070">
        <v>1</v>
      </c>
      <c r="G16" s="1071">
        <v>8039</v>
      </c>
      <c r="H16" s="1072">
        <v>3034.7225</v>
      </c>
      <c r="I16" s="1073"/>
      <c r="J16" s="1067"/>
      <c r="K16" s="1067"/>
    </row>
    <row r="17" spans="1:11" s="1060" customFormat="1" ht="24" customHeight="1">
      <c r="A17" s="1057"/>
      <c r="B17" s="1068">
        <v>14</v>
      </c>
      <c r="C17" s="1069" t="s">
        <v>32</v>
      </c>
      <c r="D17" s="1069" t="s">
        <v>33</v>
      </c>
      <c r="E17" s="1070">
        <v>170</v>
      </c>
      <c r="F17" s="1070" t="s">
        <v>34</v>
      </c>
      <c r="G17" s="1071">
        <v>22.39</v>
      </c>
      <c r="H17" s="1072">
        <v>3806.3</v>
      </c>
      <c r="I17" s="1073"/>
      <c r="J17" s="1067"/>
      <c r="K17" s="1076"/>
    </row>
    <row r="18" spans="1:11" s="1060" customFormat="1" ht="27.75" customHeight="1">
      <c r="A18" s="1057"/>
      <c r="B18" s="1068">
        <v>15</v>
      </c>
      <c r="C18" s="1069" t="s">
        <v>35</v>
      </c>
      <c r="D18" s="1069" t="s">
        <v>36</v>
      </c>
      <c r="E18" s="1070">
        <v>0.3</v>
      </c>
      <c r="F18" s="1070" t="s">
        <v>34</v>
      </c>
      <c r="G18" s="1071">
        <v>408.6</v>
      </c>
      <c r="H18" s="1072">
        <v>122.58</v>
      </c>
      <c r="I18" s="1073"/>
      <c r="J18" s="1067"/>
      <c r="K18" s="1067"/>
    </row>
    <row r="19" spans="1:11" s="1060" customFormat="1" ht="24.75" customHeight="1">
      <c r="A19" s="1057"/>
      <c r="B19" s="1068">
        <v>16</v>
      </c>
      <c r="C19" s="1069" t="s">
        <v>37</v>
      </c>
      <c r="D19" s="1069" t="s">
        <v>38</v>
      </c>
      <c r="E19" s="1070">
        <v>40</v>
      </c>
      <c r="F19" s="1070" t="s">
        <v>34</v>
      </c>
      <c r="G19" s="1071">
        <v>20.13</v>
      </c>
      <c r="H19" s="1072">
        <v>805.2</v>
      </c>
      <c r="I19" s="1073"/>
      <c r="J19" s="1067"/>
      <c r="K19" s="1067"/>
    </row>
    <row r="20" spans="1:11" s="1060" customFormat="1" ht="36" customHeight="1">
      <c r="A20" s="1057"/>
      <c r="B20" s="1068">
        <v>17</v>
      </c>
      <c r="C20" s="1069" t="s">
        <v>39</v>
      </c>
      <c r="D20" s="1069" t="s">
        <v>33</v>
      </c>
      <c r="E20" s="1070">
        <v>100</v>
      </c>
      <c r="F20" s="1070" t="s">
        <v>34</v>
      </c>
      <c r="G20" s="1071">
        <v>41.8</v>
      </c>
      <c r="H20" s="1072">
        <v>4180</v>
      </c>
      <c r="I20" s="1073"/>
      <c r="J20" s="1067"/>
      <c r="K20" s="1067"/>
    </row>
    <row r="21" spans="1:11" s="1060" customFormat="1" ht="19.5" customHeight="1">
      <c r="A21" s="1057"/>
      <c r="B21" s="1068">
        <v>18</v>
      </c>
      <c r="C21" s="1069" t="s">
        <v>46</v>
      </c>
      <c r="D21" s="1069"/>
      <c r="E21" s="1070"/>
      <c r="F21" s="1070" t="s">
        <v>47</v>
      </c>
      <c r="G21" s="1071"/>
      <c r="H21" s="1072">
        <v>5798.4</v>
      </c>
      <c r="I21" s="1073"/>
      <c r="J21" s="1067"/>
      <c r="K21" s="1067"/>
    </row>
    <row r="22" spans="1:11" s="1060" customFormat="1" ht="21" customHeight="1">
      <c r="A22" s="1057"/>
      <c r="B22" s="1068">
        <v>19</v>
      </c>
      <c r="C22" s="1069" t="s">
        <v>48</v>
      </c>
      <c r="D22" s="1069" t="s">
        <v>38</v>
      </c>
      <c r="E22" s="1070"/>
      <c r="F22" s="1070"/>
      <c r="G22" s="1071"/>
      <c r="H22" s="1072">
        <v>951.3</v>
      </c>
      <c r="I22" s="1073"/>
      <c r="J22" s="1067"/>
      <c r="K22" s="1067"/>
    </row>
    <row r="23" spans="2:11" ht="21.75" customHeight="1">
      <c r="B23" s="1068">
        <v>20</v>
      </c>
      <c r="C23" s="1069" t="s">
        <v>50</v>
      </c>
      <c r="D23" s="1069" t="s">
        <v>15</v>
      </c>
      <c r="E23" s="1070">
        <v>0.3775</v>
      </c>
      <c r="F23" s="1070">
        <v>12</v>
      </c>
      <c r="G23" s="1071">
        <v>3290</v>
      </c>
      <c r="H23" s="1072">
        <v>14903.7</v>
      </c>
      <c r="I23" s="1073"/>
      <c r="J23" s="1077"/>
      <c r="K23" s="1077"/>
    </row>
    <row r="24" spans="2:11" ht="18.75" customHeight="1">
      <c r="B24" s="1068">
        <v>21</v>
      </c>
      <c r="C24" s="1069" t="s">
        <v>137</v>
      </c>
      <c r="D24" s="1069"/>
      <c r="E24" s="1070"/>
      <c r="F24" s="1070"/>
      <c r="G24" s="1071"/>
      <c r="H24" s="1072">
        <v>5500</v>
      </c>
      <c r="I24" s="1073"/>
      <c r="J24" s="1077"/>
      <c r="K24" s="1077"/>
    </row>
    <row r="25" spans="1:11" s="1060" customFormat="1" ht="21" customHeight="1">
      <c r="A25" s="1057"/>
      <c r="B25" s="1068">
        <v>22</v>
      </c>
      <c r="C25" s="1069" t="s">
        <v>157</v>
      </c>
      <c r="D25" s="1069" t="s">
        <v>66</v>
      </c>
      <c r="E25" s="1078">
        <v>2</v>
      </c>
      <c r="F25" s="1078">
        <v>1</v>
      </c>
      <c r="G25" s="1078">
        <v>1554.56</v>
      </c>
      <c r="H25" s="1072">
        <v>3109.12</v>
      </c>
      <c r="I25" s="1073"/>
      <c r="J25" s="1067"/>
      <c r="K25" s="1067"/>
    </row>
    <row r="26" spans="1:11" s="1060" customFormat="1" ht="21" customHeight="1">
      <c r="A26" s="1057"/>
      <c r="B26" s="1068">
        <v>23</v>
      </c>
      <c r="C26" s="1069" t="s">
        <v>178</v>
      </c>
      <c r="D26" s="1069" t="s">
        <v>159</v>
      </c>
      <c r="E26" s="1078">
        <v>0.6</v>
      </c>
      <c r="F26" s="1078">
        <v>1</v>
      </c>
      <c r="G26" s="1078">
        <v>6278</v>
      </c>
      <c r="H26" s="1072">
        <v>3766.8</v>
      </c>
      <c r="I26" s="1073"/>
      <c r="J26" s="1067"/>
      <c r="K26" s="1067"/>
    </row>
    <row r="27" spans="1:11" s="1060" customFormat="1" ht="22.5" customHeight="1">
      <c r="A27" s="1057"/>
      <c r="B27" s="1068">
        <v>24</v>
      </c>
      <c r="C27" s="1069" t="s">
        <v>160</v>
      </c>
      <c r="D27" s="1069" t="s">
        <v>75</v>
      </c>
      <c r="E27" s="1078">
        <v>4</v>
      </c>
      <c r="F27" s="1078">
        <v>1</v>
      </c>
      <c r="G27" s="1078">
        <v>531</v>
      </c>
      <c r="H27" s="1072">
        <v>2124</v>
      </c>
      <c r="I27" s="1073"/>
      <c r="J27" s="1067"/>
      <c r="K27" s="1067"/>
    </row>
    <row r="28" spans="1:11" s="1060" customFormat="1" ht="22.5" customHeight="1">
      <c r="A28" s="1057"/>
      <c r="B28" s="1068">
        <v>25</v>
      </c>
      <c r="C28" s="1069" t="s">
        <v>120</v>
      </c>
      <c r="D28" s="1069" t="s">
        <v>75</v>
      </c>
      <c r="E28" s="1078">
        <v>1</v>
      </c>
      <c r="F28" s="1078">
        <v>1</v>
      </c>
      <c r="G28" s="1078">
        <v>4152</v>
      </c>
      <c r="H28" s="1072">
        <v>4152</v>
      </c>
      <c r="I28" s="1073"/>
      <c r="J28" s="1067"/>
      <c r="K28" s="1067"/>
    </row>
    <row r="29" spans="1:11" s="1060" customFormat="1" ht="18" customHeight="1">
      <c r="A29" s="1057"/>
      <c r="B29" s="1068">
        <v>26</v>
      </c>
      <c r="C29" s="1069" t="s">
        <v>127</v>
      </c>
      <c r="D29" s="1069" t="s">
        <v>66</v>
      </c>
      <c r="E29" s="1078">
        <v>5</v>
      </c>
      <c r="F29" s="1078">
        <v>1</v>
      </c>
      <c r="G29" s="1078">
        <v>752.6</v>
      </c>
      <c r="H29" s="1072">
        <v>3763</v>
      </c>
      <c r="I29" s="1073"/>
      <c r="J29" s="1067"/>
      <c r="K29" s="1067"/>
    </row>
    <row r="30" spans="1:11" s="1060" customFormat="1" ht="18" customHeight="1">
      <c r="A30" s="1057"/>
      <c r="B30" s="1068">
        <v>27</v>
      </c>
      <c r="C30" s="1069" t="s">
        <v>161</v>
      </c>
      <c r="D30" s="1069" t="s">
        <v>66</v>
      </c>
      <c r="E30" s="1078">
        <v>5</v>
      </c>
      <c r="F30" s="1078">
        <v>1</v>
      </c>
      <c r="G30" s="1078">
        <v>982.88</v>
      </c>
      <c r="H30" s="1072">
        <v>4914.4</v>
      </c>
      <c r="I30" s="1073"/>
      <c r="J30" s="1067"/>
      <c r="K30" s="1067"/>
    </row>
    <row r="31" spans="2:11" ht="12">
      <c r="B31" s="1079" t="s">
        <v>53</v>
      </c>
      <c r="C31" s="1079"/>
      <c r="D31" s="1079"/>
      <c r="E31" s="1079"/>
      <c r="F31" s="1079"/>
      <c r="G31" s="1080"/>
      <c r="H31" s="1081">
        <v>77068.25650000002</v>
      </c>
      <c r="I31" s="1082"/>
      <c r="J31" s="1077"/>
      <c r="K31" s="1077"/>
    </row>
    <row r="33" spans="8:9" ht="12">
      <c r="H33" s="1083"/>
      <c r="I33" s="1058" t="s">
        <v>54</v>
      </c>
    </row>
    <row r="34" ht="12">
      <c r="D34" s="1057" t="s">
        <v>54</v>
      </c>
    </row>
    <row r="35" ht="12">
      <c r="D35" s="1057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5" zoomScaleNormal="95" workbookViewId="0" topLeftCell="B1">
      <selection activeCell="B1" sqref="B1"/>
    </sheetView>
  </sheetViews>
  <sheetFormatPr defaultColWidth="9.140625" defaultRowHeight="12.75"/>
  <cols>
    <col min="1" max="1" width="0" style="1084" hidden="1" customWidth="1"/>
    <col min="2" max="2" width="7.00390625" style="1084" customWidth="1"/>
    <col min="3" max="3" width="50.00390625" style="1084" customWidth="1"/>
    <col min="4" max="4" width="18.00390625" style="1084" customWidth="1"/>
    <col min="5" max="5" width="13.140625" style="1084" customWidth="1"/>
    <col min="6" max="6" width="9.28125" style="1084" customWidth="1"/>
    <col min="7" max="7" width="12.7109375" style="1084" customWidth="1"/>
    <col min="8" max="8" width="15.00390625" style="1084" customWidth="1"/>
    <col min="9" max="9" width="5.00390625" style="1085" customWidth="1"/>
    <col min="10" max="10" width="3.140625" style="1085" customWidth="1"/>
    <col min="11" max="16384" width="9.140625" style="1085" customWidth="1"/>
  </cols>
  <sheetData>
    <row r="1" spans="1:9" s="1087" customFormat="1" ht="33" customHeight="1">
      <c r="A1" s="1084"/>
      <c r="B1" s="3425" t="s">
        <v>189</v>
      </c>
      <c r="C1" s="3425"/>
      <c r="D1" s="3425"/>
      <c r="E1" s="3425"/>
      <c r="F1" s="3425"/>
      <c r="G1" s="3425"/>
      <c r="H1" s="3425"/>
      <c r="I1" s="1086"/>
    </row>
    <row r="2" spans="1:9" s="1087" customFormat="1" ht="12">
      <c r="A2" s="1084"/>
      <c r="B2" s="1084"/>
      <c r="C2" s="1084"/>
      <c r="D2" s="1084"/>
      <c r="E2" s="1084"/>
      <c r="F2" s="1084"/>
      <c r="G2" s="1084"/>
      <c r="H2" s="1084"/>
      <c r="I2" s="1086"/>
    </row>
    <row r="3" spans="1:11" s="1087" customFormat="1" ht="52.5" customHeight="1">
      <c r="A3" s="1088"/>
      <c r="B3" s="1089" t="s">
        <v>1</v>
      </c>
      <c r="C3" s="1090" t="s">
        <v>2</v>
      </c>
      <c r="D3" s="1090" t="s">
        <v>3</v>
      </c>
      <c r="E3" s="1091" t="s">
        <v>4</v>
      </c>
      <c r="F3" s="1091" t="s">
        <v>5</v>
      </c>
      <c r="G3" s="1091" t="s">
        <v>6</v>
      </c>
      <c r="H3" s="1092" t="s">
        <v>7</v>
      </c>
      <c r="I3" s="1093"/>
      <c r="J3" s="1094"/>
      <c r="K3" s="1094"/>
    </row>
    <row r="4" spans="1:11" s="1087" customFormat="1" ht="24.75" customHeight="1">
      <c r="A4" s="1084"/>
      <c r="B4" s="1095">
        <v>1</v>
      </c>
      <c r="C4" s="1096" t="s">
        <v>8</v>
      </c>
      <c r="D4" s="1096" t="s">
        <v>9</v>
      </c>
      <c r="E4" s="1097">
        <v>1</v>
      </c>
      <c r="F4" s="1097">
        <v>1</v>
      </c>
      <c r="G4" s="1098">
        <v>5460</v>
      </c>
      <c r="H4" s="1099">
        <v>5460</v>
      </c>
      <c r="I4" s="1100"/>
      <c r="J4" s="1094"/>
      <c r="K4" s="1094"/>
    </row>
    <row r="5" spans="1:11" s="1087" customFormat="1" ht="25.5" customHeight="1">
      <c r="A5" s="1084"/>
      <c r="B5" s="1095">
        <v>2</v>
      </c>
      <c r="C5" s="1096" t="s">
        <v>10</v>
      </c>
      <c r="D5" s="1096" t="s">
        <v>11</v>
      </c>
      <c r="E5" s="1097">
        <v>0.1</v>
      </c>
      <c r="F5" s="1097">
        <v>1</v>
      </c>
      <c r="G5" s="1098">
        <v>6500</v>
      </c>
      <c r="H5" s="1099">
        <v>650</v>
      </c>
      <c r="I5" s="1100"/>
      <c r="J5" s="1094"/>
      <c r="K5" s="1094"/>
    </row>
    <row r="6" spans="1:11" s="1087" customFormat="1" ht="22.5" customHeight="1">
      <c r="A6" s="1084"/>
      <c r="B6" s="1095">
        <v>3</v>
      </c>
      <c r="C6" s="1096" t="s">
        <v>12</v>
      </c>
      <c r="D6" s="1096" t="s">
        <v>28</v>
      </c>
      <c r="E6" s="1097">
        <v>0</v>
      </c>
      <c r="F6" s="1097">
        <v>2</v>
      </c>
      <c r="G6" s="1098">
        <v>146.72</v>
      </c>
      <c r="H6" s="1099">
        <v>0</v>
      </c>
      <c r="I6" s="1100"/>
      <c r="J6" s="1094"/>
      <c r="K6" s="1094"/>
    </row>
    <row r="7" spans="1:11" s="1087" customFormat="1" ht="24" customHeight="1">
      <c r="A7" s="1084"/>
      <c r="B7" s="1095">
        <v>4</v>
      </c>
      <c r="C7" s="1096" t="s">
        <v>14</v>
      </c>
      <c r="D7" s="1096" t="s">
        <v>15</v>
      </c>
      <c r="E7" s="1097">
        <v>0.3724</v>
      </c>
      <c r="F7" s="1097">
        <v>1</v>
      </c>
      <c r="G7" s="1098">
        <v>1500</v>
      </c>
      <c r="H7" s="1099">
        <v>558.6</v>
      </c>
      <c r="I7" s="1100"/>
      <c r="J7" s="1094"/>
      <c r="K7" s="1094"/>
    </row>
    <row r="8" spans="1:11" s="1087" customFormat="1" ht="24.75" customHeight="1">
      <c r="A8" s="1084"/>
      <c r="B8" s="1095">
        <v>5</v>
      </c>
      <c r="C8" s="1096" t="s">
        <v>16</v>
      </c>
      <c r="D8" s="1096" t="s">
        <v>15</v>
      </c>
      <c r="E8" s="1097">
        <v>0.3724</v>
      </c>
      <c r="F8" s="1097">
        <v>2</v>
      </c>
      <c r="G8" s="1098">
        <v>1440</v>
      </c>
      <c r="H8" s="1099">
        <v>1072.512</v>
      </c>
      <c r="I8" s="1100"/>
      <c r="J8" s="1094"/>
      <c r="K8" s="1094"/>
    </row>
    <row r="9" spans="1:11" s="1087" customFormat="1" ht="25.5" customHeight="1">
      <c r="A9" s="1084"/>
      <c r="B9" s="1095">
        <v>6</v>
      </c>
      <c r="C9" s="1096" t="s">
        <v>17</v>
      </c>
      <c r="D9" s="1096" t="s">
        <v>15</v>
      </c>
      <c r="E9" s="1097">
        <v>0.3724</v>
      </c>
      <c r="F9" s="1097">
        <v>2</v>
      </c>
      <c r="G9" s="1098">
        <v>1320</v>
      </c>
      <c r="H9" s="1099">
        <v>983.136</v>
      </c>
      <c r="I9" s="1100"/>
      <c r="J9" s="1094"/>
      <c r="K9" s="1094"/>
    </row>
    <row r="10" spans="1:11" s="1087" customFormat="1" ht="26.25" customHeight="1">
      <c r="A10" s="1084"/>
      <c r="B10" s="1095">
        <v>7</v>
      </c>
      <c r="C10" s="1096" t="s">
        <v>18</v>
      </c>
      <c r="D10" s="1096" t="s">
        <v>19</v>
      </c>
      <c r="E10" s="1097">
        <v>0.3</v>
      </c>
      <c r="F10" s="1097">
        <v>2</v>
      </c>
      <c r="G10" s="1098">
        <v>559.29</v>
      </c>
      <c r="H10" s="1099">
        <v>335.57399999999996</v>
      </c>
      <c r="I10" s="1100"/>
      <c r="J10" s="1094"/>
      <c r="K10" s="1094"/>
    </row>
    <row r="11" spans="1:11" s="1087" customFormat="1" ht="35.25" customHeight="1">
      <c r="A11" s="1084"/>
      <c r="B11" s="1095">
        <v>8</v>
      </c>
      <c r="C11" s="1096" t="s">
        <v>169</v>
      </c>
      <c r="D11" s="1096" t="s">
        <v>15</v>
      </c>
      <c r="E11" s="1097">
        <v>0.3724</v>
      </c>
      <c r="F11" s="1097">
        <v>2</v>
      </c>
      <c r="G11" s="1098">
        <v>1099</v>
      </c>
      <c r="H11" s="1099">
        <v>818.5352</v>
      </c>
      <c r="I11" s="1100"/>
      <c r="J11" s="1094"/>
      <c r="K11" s="1094"/>
    </row>
    <row r="12" spans="1:11" s="1087" customFormat="1" ht="33.75" customHeight="1">
      <c r="A12" s="1084"/>
      <c r="B12" s="1095">
        <v>9</v>
      </c>
      <c r="C12" s="1096" t="s">
        <v>105</v>
      </c>
      <c r="D12" s="1096" t="s">
        <v>15</v>
      </c>
      <c r="E12" s="1097">
        <v>0.3724</v>
      </c>
      <c r="F12" s="1097">
        <v>1</v>
      </c>
      <c r="G12" s="1101">
        <v>1710</v>
      </c>
      <c r="H12" s="1099">
        <v>636.804</v>
      </c>
      <c r="I12" s="1100"/>
      <c r="J12" s="1094"/>
      <c r="K12" s="1094"/>
    </row>
    <row r="13" spans="1:11" s="1087" customFormat="1" ht="23.25" customHeight="1">
      <c r="A13" s="1084"/>
      <c r="B13" s="1095">
        <v>10</v>
      </c>
      <c r="C13" s="1096" t="s">
        <v>22</v>
      </c>
      <c r="D13" s="1096" t="s">
        <v>23</v>
      </c>
      <c r="E13" s="1097">
        <v>1</v>
      </c>
      <c r="F13" s="1097">
        <v>1</v>
      </c>
      <c r="G13" s="1098">
        <v>965</v>
      </c>
      <c r="H13" s="1099">
        <v>965</v>
      </c>
      <c r="I13" s="1100"/>
      <c r="J13" s="1094"/>
      <c r="K13" s="1094"/>
    </row>
    <row r="14" spans="1:11" s="1087" customFormat="1" ht="24.75" customHeight="1">
      <c r="A14" s="1084"/>
      <c r="B14" s="1095">
        <v>11</v>
      </c>
      <c r="C14" s="1096" t="s">
        <v>25</v>
      </c>
      <c r="D14" s="1096" t="s">
        <v>15</v>
      </c>
      <c r="E14" s="1097">
        <v>0.3724</v>
      </c>
      <c r="F14" s="1097">
        <v>1</v>
      </c>
      <c r="G14" s="1102">
        <v>9936</v>
      </c>
      <c r="H14" s="1099">
        <v>3700.1664</v>
      </c>
      <c r="I14" s="1100"/>
      <c r="J14" s="1094"/>
      <c r="K14" s="1094"/>
    </row>
    <row r="15" spans="1:11" s="1087" customFormat="1" ht="24.75" customHeight="1">
      <c r="A15" s="1084"/>
      <c r="B15" s="1095">
        <v>12</v>
      </c>
      <c r="C15" s="1096" t="s">
        <v>26</v>
      </c>
      <c r="D15" s="1096" t="s">
        <v>9</v>
      </c>
      <c r="E15" s="1097">
        <v>1</v>
      </c>
      <c r="F15" s="1097">
        <v>1</v>
      </c>
      <c r="G15" s="1102">
        <v>850</v>
      </c>
      <c r="H15" s="1099">
        <v>850</v>
      </c>
      <c r="I15" s="1100"/>
      <c r="J15" s="1094"/>
      <c r="K15" s="1094"/>
    </row>
    <row r="16" spans="1:11" s="1087" customFormat="1" ht="33.75" customHeight="1">
      <c r="A16" s="1084"/>
      <c r="B16" s="1095">
        <v>13</v>
      </c>
      <c r="C16" s="1096" t="s">
        <v>136</v>
      </c>
      <c r="D16" s="1096" t="s">
        <v>30</v>
      </c>
      <c r="E16" s="1097">
        <v>0.3724</v>
      </c>
      <c r="F16" s="1097">
        <v>1</v>
      </c>
      <c r="G16" s="1098">
        <v>8039</v>
      </c>
      <c r="H16" s="1099">
        <v>2993.7236000000003</v>
      </c>
      <c r="I16" s="1100"/>
      <c r="J16" s="1094"/>
      <c r="K16" s="1094"/>
    </row>
    <row r="17" spans="1:11" s="1087" customFormat="1" ht="24" customHeight="1">
      <c r="A17" s="1084"/>
      <c r="B17" s="1095">
        <v>14</v>
      </c>
      <c r="C17" s="1096" t="s">
        <v>32</v>
      </c>
      <c r="D17" s="1096" t="s">
        <v>33</v>
      </c>
      <c r="E17" s="1097">
        <v>170</v>
      </c>
      <c r="F17" s="1097" t="s">
        <v>34</v>
      </c>
      <c r="G17" s="1098">
        <v>22.39</v>
      </c>
      <c r="H17" s="1099">
        <v>3806.3</v>
      </c>
      <c r="I17" s="1100"/>
      <c r="J17" s="1094"/>
      <c r="K17" s="1103"/>
    </row>
    <row r="18" spans="1:11" s="1087" customFormat="1" ht="27.75" customHeight="1">
      <c r="A18" s="1084"/>
      <c r="B18" s="1095">
        <v>15</v>
      </c>
      <c r="C18" s="1096" t="s">
        <v>35</v>
      </c>
      <c r="D18" s="1096" t="s">
        <v>36</v>
      </c>
      <c r="E18" s="1097">
        <v>0.3</v>
      </c>
      <c r="F18" s="1097" t="s">
        <v>34</v>
      </c>
      <c r="G18" s="1098">
        <v>408.6</v>
      </c>
      <c r="H18" s="1099">
        <v>122.58</v>
      </c>
      <c r="I18" s="1100"/>
      <c r="J18" s="1094"/>
      <c r="K18" s="1094"/>
    </row>
    <row r="19" spans="1:11" s="1087" customFormat="1" ht="24.75" customHeight="1">
      <c r="A19" s="1084"/>
      <c r="B19" s="1095">
        <v>16</v>
      </c>
      <c r="C19" s="1096" t="s">
        <v>37</v>
      </c>
      <c r="D19" s="1096" t="s">
        <v>38</v>
      </c>
      <c r="E19" s="1097">
        <v>40</v>
      </c>
      <c r="F19" s="1097" t="s">
        <v>34</v>
      </c>
      <c r="G19" s="1098">
        <v>20.13</v>
      </c>
      <c r="H19" s="1099">
        <v>805.2</v>
      </c>
      <c r="I19" s="1100"/>
      <c r="J19" s="1094"/>
      <c r="K19" s="1094"/>
    </row>
    <row r="20" spans="1:11" s="1087" customFormat="1" ht="36" customHeight="1">
      <c r="A20" s="1084"/>
      <c r="B20" s="1095">
        <v>17</v>
      </c>
      <c r="C20" s="1096" t="s">
        <v>39</v>
      </c>
      <c r="D20" s="1096" t="s">
        <v>33</v>
      </c>
      <c r="E20" s="1097">
        <v>100</v>
      </c>
      <c r="F20" s="1097" t="s">
        <v>34</v>
      </c>
      <c r="G20" s="1098">
        <v>41.8</v>
      </c>
      <c r="H20" s="1099">
        <v>4180</v>
      </c>
      <c r="I20" s="1100"/>
      <c r="J20" s="1094"/>
      <c r="K20" s="1094"/>
    </row>
    <row r="21" spans="1:11" s="1087" customFormat="1" ht="19.5" customHeight="1">
      <c r="A21" s="1084"/>
      <c r="B21" s="1095">
        <v>18</v>
      </c>
      <c r="C21" s="1096" t="s">
        <v>46</v>
      </c>
      <c r="D21" s="1096"/>
      <c r="E21" s="1097"/>
      <c r="F21" s="1097" t="s">
        <v>47</v>
      </c>
      <c r="G21" s="1098"/>
      <c r="H21" s="1099">
        <v>5720.063999999999</v>
      </c>
      <c r="I21" s="1100"/>
      <c r="J21" s="1094"/>
      <c r="K21" s="1094"/>
    </row>
    <row r="22" spans="1:11" s="1087" customFormat="1" ht="21" customHeight="1">
      <c r="A22" s="1084"/>
      <c r="B22" s="1095">
        <v>19</v>
      </c>
      <c r="C22" s="1096" t="s">
        <v>48</v>
      </c>
      <c r="D22" s="1096" t="s">
        <v>38</v>
      </c>
      <c r="E22" s="1097"/>
      <c r="F22" s="1097"/>
      <c r="G22" s="1098"/>
      <c r="H22" s="1099">
        <v>938.448</v>
      </c>
      <c r="I22" s="1100"/>
      <c r="J22" s="1094"/>
      <c r="K22" s="1094"/>
    </row>
    <row r="23" spans="2:11" ht="21.75" customHeight="1">
      <c r="B23" s="1095">
        <v>20</v>
      </c>
      <c r="C23" s="1096" t="s">
        <v>50</v>
      </c>
      <c r="D23" s="1096" t="s">
        <v>15</v>
      </c>
      <c r="E23" s="1097">
        <v>0.3724</v>
      </c>
      <c r="F23" s="1097">
        <v>12</v>
      </c>
      <c r="G23" s="1098">
        <v>3290</v>
      </c>
      <c r="H23" s="1099">
        <v>14702.351999999999</v>
      </c>
      <c r="I23" s="1100"/>
      <c r="J23" s="1104"/>
      <c r="K23" s="1104"/>
    </row>
    <row r="24" spans="2:11" ht="18.75" customHeight="1">
      <c r="B24" s="1095">
        <v>21</v>
      </c>
      <c r="C24" s="1096" t="s">
        <v>137</v>
      </c>
      <c r="D24" s="1096"/>
      <c r="E24" s="1097"/>
      <c r="F24" s="1097"/>
      <c r="G24" s="1098"/>
      <c r="H24" s="1099">
        <v>5000</v>
      </c>
      <c r="I24" s="1100"/>
      <c r="J24" s="1104"/>
      <c r="K24" s="1104"/>
    </row>
    <row r="25" spans="1:11" s="1087" customFormat="1" ht="21" customHeight="1">
      <c r="A25" s="1084"/>
      <c r="B25" s="1095">
        <v>22</v>
      </c>
      <c r="C25" s="1096" t="s">
        <v>157</v>
      </c>
      <c r="D25" s="1096" t="s">
        <v>66</v>
      </c>
      <c r="E25" s="1105">
        <v>2</v>
      </c>
      <c r="F25" s="1105">
        <v>1</v>
      </c>
      <c r="G25" s="1105">
        <v>1554.56</v>
      </c>
      <c r="H25" s="1099">
        <v>3109.12</v>
      </c>
      <c r="I25" s="1100"/>
      <c r="J25" s="1094"/>
      <c r="K25" s="1094"/>
    </row>
    <row r="26" spans="1:11" s="1087" customFormat="1" ht="21" customHeight="1">
      <c r="A26" s="1084"/>
      <c r="B26" s="1095">
        <v>23</v>
      </c>
      <c r="C26" s="1096" t="s">
        <v>178</v>
      </c>
      <c r="D26" s="1096" t="s">
        <v>159</v>
      </c>
      <c r="E26" s="1105">
        <v>0.6</v>
      </c>
      <c r="F26" s="1105">
        <v>1</v>
      </c>
      <c r="G26" s="1105">
        <v>6278</v>
      </c>
      <c r="H26" s="1099">
        <v>3766.8</v>
      </c>
      <c r="I26" s="1100"/>
      <c r="J26" s="1094"/>
      <c r="K26" s="1094"/>
    </row>
    <row r="27" spans="1:11" s="1087" customFormat="1" ht="22.5" customHeight="1">
      <c r="A27" s="1084"/>
      <c r="B27" s="1095">
        <v>24</v>
      </c>
      <c r="C27" s="1096" t="s">
        <v>160</v>
      </c>
      <c r="D27" s="1096" t="s">
        <v>75</v>
      </c>
      <c r="E27" s="1105">
        <v>4</v>
      </c>
      <c r="F27" s="1105">
        <v>1</v>
      </c>
      <c r="G27" s="1105">
        <v>531</v>
      </c>
      <c r="H27" s="1099">
        <v>2124</v>
      </c>
      <c r="I27" s="1100"/>
      <c r="J27" s="1094"/>
      <c r="K27" s="1094"/>
    </row>
    <row r="28" spans="1:11" s="1087" customFormat="1" ht="22.5" customHeight="1">
      <c r="A28" s="1084"/>
      <c r="B28" s="1095">
        <v>25</v>
      </c>
      <c r="C28" s="1096" t="s">
        <v>120</v>
      </c>
      <c r="D28" s="1096" t="s">
        <v>75</v>
      </c>
      <c r="E28" s="1105">
        <v>1</v>
      </c>
      <c r="F28" s="1105">
        <v>1</v>
      </c>
      <c r="G28" s="1105">
        <v>4152</v>
      </c>
      <c r="H28" s="1099">
        <v>4152</v>
      </c>
      <c r="I28" s="1100"/>
      <c r="J28" s="1094"/>
      <c r="K28" s="1094"/>
    </row>
    <row r="29" spans="1:11" s="1087" customFormat="1" ht="18" customHeight="1">
      <c r="A29" s="1084"/>
      <c r="B29" s="1095">
        <v>26</v>
      </c>
      <c r="C29" s="1096" t="s">
        <v>127</v>
      </c>
      <c r="D29" s="1096" t="s">
        <v>66</v>
      </c>
      <c r="E29" s="1105">
        <v>5</v>
      </c>
      <c r="F29" s="1105">
        <v>1</v>
      </c>
      <c r="G29" s="1105">
        <v>752.6</v>
      </c>
      <c r="H29" s="1099">
        <v>3763</v>
      </c>
      <c r="I29" s="1100"/>
      <c r="J29" s="1094"/>
      <c r="K29" s="1094"/>
    </row>
    <row r="30" spans="1:11" s="1087" customFormat="1" ht="18" customHeight="1">
      <c r="A30" s="1084"/>
      <c r="B30" s="1095">
        <v>27</v>
      </c>
      <c r="C30" s="1096" t="s">
        <v>161</v>
      </c>
      <c r="D30" s="1096" t="s">
        <v>66</v>
      </c>
      <c r="E30" s="1105">
        <v>5</v>
      </c>
      <c r="F30" s="1105">
        <v>1</v>
      </c>
      <c r="G30" s="1105">
        <v>982.88</v>
      </c>
      <c r="H30" s="1099">
        <v>4914.4</v>
      </c>
      <c r="I30" s="1100"/>
      <c r="J30" s="1094"/>
      <c r="K30" s="1094"/>
    </row>
    <row r="31" spans="2:11" ht="12">
      <c r="B31" s="1106" t="s">
        <v>53</v>
      </c>
      <c r="C31" s="1106"/>
      <c r="D31" s="1106"/>
      <c r="E31" s="1106"/>
      <c r="F31" s="1106"/>
      <c r="G31" s="1107"/>
      <c r="H31" s="1108">
        <v>76128.3152</v>
      </c>
      <c r="I31" s="1109"/>
      <c r="J31" s="1104"/>
      <c r="K31" s="1104"/>
    </row>
    <row r="33" spans="8:9" ht="12">
      <c r="H33" s="1110"/>
      <c r="I33" s="1085" t="s">
        <v>54</v>
      </c>
    </row>
    <row r="34" ht="12">
      <c r="D34" s="1084" t="s">
        <v>54</v>
      </c>
    </row>
    <row r="35" ht="12">
      <c r="D35" s="1084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B1">
      <selection activeCell="H2" sqref="H2"/>
    </sheetView>
  </sheetViews>
  <sheetFormatPr defaultColWidth="9.140625" defaultRowHeight="12.75"/>
  <cols>
    <col min="1" max="1" width="0" style="1111" hidden="1" customWidth="1"/>
    <col min="2" max="2" width="7.00390625" style="1111" customWidth="1"/>
    <col min="3" max="3" width="50.00390625" style="1111" customWidth="1"/>
    <col min="4" max="4" width="18.00390625" style="1111" customWidth="1"/>
    <col min="5" max="5" width="11.8515625" style="1111" customWidth="1"/>
    <col min="6" max="6" width="9.28125" style="1111" customWidth="1"/>
    <col min="7" max="7" width="11.8515625" style="1111" customWidth="1"/>
    <col min="8" max="8" width="9.57421875" style="1111" customWidth="1"/>
    <col min="9" max="9" width="5.7109375" style="1112" customWidth="1"/>
    <col min="10" max="11" width="5.8515625" style="1112" customWidth="1"/>
    <col min="12" max="16384" width="9.140625" style="1112" customWidth="1"/>
  </cols>
  <sheetData>
    <row r="1" spans="1:9" s="1114" customFormat="1" ht="33" customHeight="1">
      <c r="A1" s="1111"/>
      <c r="B1" s="3426" t="s">
        <v>190</v>
      </c>
      <c r="C1" s="3426"/>
      <c r="D1" s="3426"/>
      <c r="E1" s="3426"/>
      <c r="F1" s="3426"/>
      <c r="G1" s="3426"/>
      <c r="H1" s="3426"/>
      <c r="I1" s="1113"/>
    </row>
    <row r="2" spans="1:9" s="1114" customFormat="1" ht="12">
      <c r="A2" s="1111"/>
      <c r="B2" s="1111"/>
      <c r="C2" s="1111"/>
      <c r="D2" s="1111"/>
      <c r="E2" s="1111"/>
      <c r="F2" s="1111"/>
      <c r="G2" s="1111"/>
      <c r="H2" s="1111"/>
      <c r="I2" s="1113"/>
    </row>
    <row r="3" spans="1:12" s="1114" customFormat="1" ht="52.5" customHeight="1">
      <c r="A3" s="1115"/>
      <c r="B3" s="1116" t="s">
        <v>1</v>
      </c>
      <c r="C3" s="1117" t="s">
        <v>2</v>
      </c>
      <c r="D3" s="1117" t="s">
        <v>3</v>
      </c>
      <c r="E3" s="1118" t="s">
        <v>4</v>
      </c>
      <c r="F3" s="1118" t="s">
        <v>5</v>
      </c>
      <c r="G3" s="1118" t="s">
        <v>6</v>
      </c>
      <c r="H3" s="1119" t="s">
        <v>7</v>
      </c>
      <c r="I3" s="1120"/>
      <c r="J3" s="1121"/>
      <c r="K3" s="1121"/>
      <c r="L3" s="1121"/>
    </row>
    <row r="4" spans="1:12" s="1114" customFormat="1" ht="24.75" customHeight="1">
      <c r="A4" s="1111"/>
      <c r="B4" s="1122">
        <v>1</v>
      </c>
      <c r="C4" s="1123" t="s">
        <v>8</v>
      </c>
      <c r="D4" s="1123" t="s">
        <v>9</v>
      </c>
      <c r="E4" s="1124">
        <v>1</v>
      </c>
      <c r="F4" s="1124">
        <v>1</v>
      </c>
      <c r="G4" s="1125">
        <v>5460</v>
      </c>
      <c r="H4" s="1126">
        <v>5460</v>
      </c>
      <c r="I4" s="1127"/>
      <c r="J4" s="1121"/>
      <c r="K4" s="1121"/>
      <c r="L4" s="1121"/>
    </row>
    <row r="5" spans="1:12" s="1114" customFormat="1" ht="25.5" customHeight="1">
      <c r="A5" s="1111"/>
      <c r="B5" s="1122">
        <v>2</v>
      </c>
      <c r="C5" s="1123" t="s">
        <v>10</v>
      </c>
      <c r="D5" s="1123" t="s">
        <v>11</v>
      </c>
      <c r="E5" s="1124">
        <v>0.05</v>
      </c>
      <c r="F5" s="1124">
        <v>1</v>
      </c>
      <c r="G5" s="1125">
        <v>6500</v>
      </c>
      <c r="H5" s="1126">
        <v>325</v>
      </c>
      <c r="I5" s="1127"/>
      <c r="J5" s="1121"/>
      <c r="K5" s="1121"/>
      <c r="L5" s="1121"/>
    </row>
    <row r="6" spans="1:12" s="1114" customFormat="1" ht="22.5" customHeight="1">
      <c r="A6" s="1111"/>
      <c r="B6" s="1122">
        <v>3</v>
      </c>
      <c r="C6" s="1123" t="s">
        <v>12</v>
      </c>
      <c r="D6" s="1123" t="s">
        <v>28</v>
      </c>
      <c r="E6" s="1124">
        <v>0</v>
      </c>
      <c r="F6" s="1124">
        <v>2</v>
      </c>
      <c r="G6" s="1125">
        <v>146.72</v>
      </c>
      <c r="H6" s="1126">
        <v>0</v>
      </c>
      <c r="I6" s="1127"/>
      <c r="J6" s="1121"/>
      <c r="K6" s="1121"/>
      <c r="L6" s="1121"/>
    </row>
    <row r="7" spans="1:12" s="1114" customFormat="1" ht="24" customHeight="1">
      <c r="A7" s="1111"/>
      <c r="B7" s="1122">
        <v>4</v>
      </c>
      <c r="C7" s="1123" t="s">
        <v>14</v>
      </c>
      <c r="D7" s="1123" t="s">
        <v>15</v>
      </c>
      <c r="E7" s="1124">
        <v>0.37360000000000004</v>
      </c>
      <c r="F7" s="1124">
        <v>1</v>
      </c>
      <c r="G7" s="1125">
        <v>1500</v>
      </c>
      <c r="H7" s="1126">
        <v>560.4</v>
      </c>
      <c r="I7" s="1127"/>
      <c r="J7" s="1121"/>
      <c r="K7" s="1121"/>
      <c r="L7" s="1121"/>
    </row>
    <row r="8" spans="1:12" s="1114" customFormat="1" ht="24.75" customHeight="1">
      <c r="A8" s="1111"/>
      <c r="B8" s="1122">
        <v>5</v>
      </c>
      <c r="C8" s="1123" t="s">
        <v>16</v>
      </c>
      <c r="D8" s="1123" t="s">
        <v>15</v>
      </c>
      <c r="E8" s="1124">
        <v>0.37360000000000004</v>
      </c>
      <c r="F8" s="1124">
        <v>2</v>
      </c>
      <c r="G8" s="1125">
        <v>1440</v>
      </c>
      <c r="H8" s="1126">
        <v>1075.968</v>
      </c>
      <c r="I8" s="1127"/>
      <c r="J8" s="1121"/>
      <c r="K8" s="1121"/>
      <c r="L8" s="1121"/>
    </row>
    <row r="9" spans="1:12" s="1114" customFormat="1" ht="25.5" customHeight="1">
      <c r="A9" s="1111"/>
      <c r="B9" s="1122">
        <v>6</v>
      </c>
      <c r="C9" s="1123" t="s">
        <v>17</v>
      </c>
      <c r="D9" s="1123" t="s">
        <v>15</v>
      </c>
      <c r="E9" s="1124">
        <v>0.37360000000000004</v>
      </c>
      <c r="F9" s="1124">
        <v>2</v>
      </c>
      <c r="G9" s="1125">
        <v>1320</v>
      </c>
      <c r="H9" s="1126">
        <v>986.3040000000001</v>
      </c>
      <c r="I9" s="1127"/>
      <c r="J9" s="1121"/>
      <c r="K9" s="1121"/>
      <c r="L9" s="1121"/>
    </row>
    <row r="10" spans="1:12" s="1114" customFormat="1" ht="26.25" customHeight="1">
      <c r="A10" s="1111"/>
      <c r="B10" s="1122">
        <v>7</v>
      </c>
      <c r="C10" s="1123" t="s">
        <v>18</v>
      </c>
      <c r="D10" s="1123" t="s">
        <v>19</v>
      </c>
      <c r="E10" s="1124">
        <v>0.3</v>
      </c>
      <c r="F10" s="1124">
        <v>2</v>
      </c>
      <c r="G10" s="1125">
        <v>559.29</v>
      </c>
      <c r="H10" s="1126">
        <v>335.57399999999996</v>
      </c>
      <c r="I10" s="1127"/>
      <c r="J10" s="1121"/>
      <c r="K10" s="1121"/>
      <c r="L10" s="1121"/>
    </row>
    <row r="11" spans="1:12" s="1114" customFormat="1" ht="35.25" customHeight="1">
      <c r="A11" s="1111"/>
      <c r="B11" s="1122">
        <v>8</v>
      </c>
      <c r="C11" s="1123" t="s">
        <v>169</v>
      </c>
      <c r="D11" s="1123" t="s">
        <v>15</v>
      </c>
      <c r="E11" s="1124">
        <v>0.37360000000000004</v>
      </c>
      <c r="F11" s="1124">
        <v>2</v>
      </c>
      <c r="G11" s="1125">
        <v>1099</v>
      </c>
      <c r="H11" s="1126">
        <v>821.1728</v>
      </c>
      <c r="I11" s="1127"/>
      <c r="J11" s="1121"/>
      <c r="K11" s="1121"/>
      <c r="L11" s="1121"/>
    </row>
    <row r="12" spans="1:12" s="1114" customFormat="1" ht="33.75" customHeight="1">
      <c r="A12" s="1111"/>
      <c r="B12" s="1122">
        <v>9</v>
      </c>
      <c r="C12" s="1123" t="s">
        <v>105</v>
      </c>
      <c r="D12" s="1123" t="s">
        <v>15</v>
      </c>
      <c r="E12" s="1124">
        <v>0.37360000000000004</v>
      </c>
      <c r="F12" s="1124">
        <v>1</v>
      </c>
      <c r="G12" s="1128">
        <v>1710</v>
      </c>
      <c r="H12" s="1126">
        <v>638.8560000000001</v>
      </c>
      <c r="I12" s="1127"/>
      <c r="J12" s="1121"/>
      <c r="K12" s="1121"/>
      <c r="L12" s="1121"/>
    </row>
    <row r="13" spans="1:12" s="1114" customFormat="1" ht="24.75" customHeight="1">
      <c r="A13" s="1111"/>
      <c r="B13" s="1122">
        <v>10</v>
      </c>
      <c r="C13" s="1123" t="s">
        <v>22</v>
      </c>
      <c r="D13" s="1123" t="s">
        <v>23</v>
      </c>
      <c r="E13" s="1124">
        <v>1</v>
      </c>
      <c r="F13" s="1124">
        <v>1</v>
      </c>
      <c r="G13" s="1125">
        <v>965</v>
      </c>
      <c r="H13" s="1126">
        <v>965</v>
      </c>
      <c r="I13" s="1127"/>
      <c r="J13" s="1121"/>
      <c r="K13" s="1121"/>
      <c r="L13" s="1121"/>
    </row>
    <row r="14" spans="1:12" s="1114" customFormat="1" ht="24.75" customHeight="1">
      <c r="A14" s="1111"/>
      <c r="B14" s="1122">
        <v>11</v>
      </c>
      <c r="C14" s="1123" t="s">
        <v>25</v>
      </c>
      <c r="D14" s="1123" t="s">
        <v>15</v>
      </c>
      <c r="E14" s="1124">
        <v>0.37360000000000004</v>
      </c>
      <c r="F14" s="1124">
        <v>1</v>
      </c>
      <c r="G14" s="1129">
        <v>9936</v>
      </c>
      <c r="H14" s="1126">
        <v>3712.0896000000002</v>
      </c>
      <c r="I14" s="1127"/>
      <c r="J14" s="1121"/>
      <c r="K14" s="1121"/>
      <c r="L14" s="1121"/>
    </row>
    <row r="15" spans="1:12" s="1114" customFormat="1" ht="24.75" customHeight="1">
      <c r="A15" s="1111"/>
      <c r="B15" s="1122">
        <v>12</v>
      </c>
      <c r="C15" s="1123" t="s">
        <v>26</v>
      </c>
      <c r="D15" s="1123" t="s">
        <v>9</v>
      </c>
      <c r="E15" s="1124">
        <v>1</v>
      </c>
      <c r="F15" s="1124">
        <v>1</v>
      </c>
      <c r="G15" s="1129">
        <v>850</v>
      </c>
      <c r="H15" s="1126">
        <v>850</v>
      </c>
      <c r="I15" s="1127"/>
      <c r="J15" s="1121"/>
      <c r="K15" s="1121"/>
      <c r="L15" s="1121"/>
    </row>
    <row r="16" spans="1:12" s="1114" customFormat="1" ht="39.75" customHeight="1">
      <c r="A16" s="1111"/>
      <c r="B16" s="1122">
        <v>13</v>
      </c>
      <c r="C16" s="1123" t="s">
        <v>136</v>
      </c>
      <c r="D16" s="1123" t="s">
        <v>30</v>
      </c>
      <c r="E16" s="1124">
        <v>0.37360000000000004</v>
      </c>
      <c r="F16" s="1124">
        <v>1</v>
      </c>
      <c r="G16" s="1125">
        <v>14039</v>
      </c>
      <c r="H16" s="1126">
        <v>5244.9704</v>
      </c>
      <c r="I16" s="1127"/>
      <c r="J16" s="1121"/>
      <c r="K16" s="1121"/>
      <c r="L16" s="1121"/>
    </row>
    <row r="17" spans="1:12" s="1114" customFormat="1" ht="24" customHeight="1">
      <c r="A17" s="1111"/>
      <c r="B17" s="1122">
        <v>14</v>
      </c>
      <c r="C17" s="1123" t="s">
        <v>32</v>
      </c>
      <c r="D17" s="1123" t="s">
        <v>33</v>
      </c>
      <c r="E17" s="1124">
        <v>160</v>
      </c>
      <c r="F17" s="1124" t="s">
        <v>34</v>
      </c>
      <c r="G17" s="1125">
        <v>22.39</v>
      </c>
      <c r="H17" s="1126">
        <v>3582.4</v>
      </c>
      <c r="I17" s="1127"/>
      <c r="J17" s="1121"/>
      <c r="K17" s="1130"/>
      <c r="L17" s="1121"/>
    </row>
    <row r="18" spans="1:12" s="1114" customFormat="1" ht="27.75" customHeight="1">
      <c r="A18" s="1111"/>
      <c r="B18" s="1122">
        <v>15</v>
      </c>
      <c r="C18" s="1123" t="s">
        <v>35</v>
      </c>
      <c r="D18" s="1123" t="s">
        <v>36</v>
      </c>
      <c r="E18" s="1124">
        <v>0.3</v>
      </c>
      <c r="F18" s="1124" t="s">
        <v>34</v>
      </c>
      <c r="G18" s="1125">
        <v>408.6</v>
      </c>
      <c r="H18" s="1126">
        <v>122.58</v>
      </c>
      <c r="I18" s="1127"/>
      <c r="J18" s="1121"/>
      <c r="K18" s="1121"/>
      <c r="L18" s="1121"/>
    </row>
    <row r="19" spans="1:12" s="1114" customFormat="1" ht="24.75" customHeight="1">
      <c r="A19" s="1111"/>
      <c r="B19" s="1122">
        <v>16</v>
      </c>
      <c r="C19" s="1123" t="s">
        <v>37</v>
      </c>
      <c r="D19" s="1123" t="s">
        <v>38</v>
      </c>
      <c r="E19" s="1124">
        <v>55</v>
      </c>
      <c r="F19" s="1124" t="s">
        <v>34</v>
      </c>
      <c r="G19" s="1125">
        <v>20.13</v>
      </c>
      <c r="H19" s="1126">
        <v>1107.15</v>
      </c>
      <c r="I19" s="1127"/>
      <c r="J19" s="1121"/>
      <c r="K19" s="1121"/>
      <c r="L19" s="1121"/>
    </row>
    <row r="20" spans="1:12" s="1114" customFormat="1" ht="36" customHeight="1">
      <c r="A20" s="1111"/>
      <c r="B20" s="1122">
        <v>17</v>
      </c>
      <c r="C20" s="1123" t="s">
        <v>39</v>
      </c>
      <c r="D20" s="1123" t="s">
        <v>33</v>
      </c>
      <c r="E20" s="1124">
        <v>100</v>
      </c>
      <c r="F20" s="1124" t="s">
        <v>34</v>
      </c>
      <c r="G20" s="1125">
        <v>41.8</v>
      </c>
      <c r="H20" s="1126">
        <v>4180</v>
      </c>
      <c r="I20" s="1127"/>
      <c r="J20" s="1121"/>
      <c r="K20" s="1121"/>
      <c r="L20" s="1121"/>
    </row>
    <row r="21" spans="1:12" s="1114" customFormat="1" ht="27" customHeight="1">
      <c r="A21" s="1111"/>
      <c r="B21" s="1122">
        <v>18</v>
      </c>
      <c r="C21" s="1123" t="s">
        <v>46</v>
      </c>
      <c r="D21" s="1123"/>
      <c r="E21" s="1124"/>
      <c r="F21" s="1124" t="s">
        <v>47</v>
      </c>
      <c r="G21" s="1125"/>
      <c r="H21" s="1126">
        <v>5738.496</v>
      </c>
      <c r="I21" s="1127"/>
      <c r="J21" s="1121"/>
      <c r="K21" s="1121"/>
      <c r="L21" s="1121"/>
    </row>
    <row r="22" spans="1:12" s="1114" customFormat="1" ht="21" customHeight="1">
      <c r="A22" s="1111"/>
      <c r="B22" s="1122">
        <v>19</v>
      </c>
      <c r="C22" s="1123" t="s">
        <v>48</v>
      </c>
      <c r="D22" s="1123"/>
      <c r="E22" s="1124"/>
      <c r="F22" s="1124"/>
      <c r="G22" s="1125"/>
      <c r="H22" s="1126">
        <v>941.4720000000001</v>
      </c>
      <c r="I22" s="1127"/>
      <c r="J22" s="1121"/>
      <c r="K22" s="1121"/>
      <c r="L22" s="1121"/>
    </row>
    <row r="23" spans="2:12" ht="28.5" customHeight="1">
      <c r="B23" s="1122">
        <v>20</v>
      </c>
      <c r="C23" s="1123" t="s">
        <v>50</v>
      </c>
      <c r="D23" s="1123" t="s">
        <v>15</v>
      </c>
      <c r="E23" s="1124">
        <v>0.37360000000000004</v>
      </c>
      <c r="F23" s="1124">
        <v>12</v>
      </c>
      <c r="G23" s="1125">
        <v>3290</v>
      </c>
      <c r="H23" s="1126">
        <v>14749.728000000001</v>
      </c>
      <c r="I23" s="1127"/>
      <c r="J23" s="1131"/>
      <c r="K23" s="1131"/>
      <c r="L23" s="1131"/>
    </row>
    <row r="24" spans="1:12" s="1114" customFormat="1" ht="22.5" customHeight="1">
      <c r="A24" s="1111"/>
      <c r="B24" s="1122">
        <v>21</v>
      </c>
      <c r="C24" s="1123" t="s">
        <v>64</v>
      </c>
      <c r="D24" s="1123"/>
      <c r="E24" s="1124"/>
      <c r="F24" s="1124"/>
      <c r="G24" s="1125"/>
      <c r="H24" s="1126">
        <v>3500</v>
      </c>
      <c r="I24" s="1127"/>
      <c r="J24" s="1121"/>
      <c r="K24" s="1121"/>
      <c r="L24" s="1121"/>
    </row>
    <row r="25" spans="1:12" s="1114" customFormat="1" ht="22.5" customHeight="1">
      <c r="A25" s="1111"/>
      <c r="B25" s="1122">
        <v>22</v>
      </c>
      <c r="C25" s="1123" t="s">
        <v>120</v>
      </c>
      <c r="D25" s="1123" t="s">
        <v>75</v>
      </c>
      <c r="E25" s="1132">
        <v>4</v>
      </c>
      <c r="F25" s="1132">
        <v>1</v>
      </c>
      <c r="G25" s="1132">
        <v>4152</v>
      </c>
      <c r="H25" s="1126">
        <v>16608</v>
      </c>
      <c r="I25" s="1127"/>
      <c r="J25" s="1121"/>
      <c r="K25" s="1121"/>
      <c r="L25" s="1121"/>
    </row>
    <row r="26" spans="1:12" s="1114" customFormat="1" ht="18" customHeight="1">
      <c r="A26" s="1111"/>
      <c r="B26" s="1122">
        <v>23</v>
      </c>
      <c r="C26" s="1123" t="s">
        <v>161</v>
      </c>
      <c r="D26" s="1123" t="s">
        <v>66</v>
      </c>
      <c r="E26" s="1132">
        <v>5</v>
      </c>
      <c r="F26" s="1132">
        <v>1</v>
      </c>
      <c r="G26" s="1132">
        <v>982.88</v>
      </c>
      <c r="H26" s="1126">
        <v>4914.4</v>
      </c>
      <c r="I26" s="1127"/>
      <c r="J26" s="1121"/>
      <c r="K26" s="1121"/>
      <c r="L26" s="1121"/>
    </row>
    <row r="27" spans="2:12" ht="12">
      <c r="B27" s="1133" t="s">
        <v>53</v>
      </c>
      <c r="C27" s="1133"/>
      <c r="D27" s="1133"/>
      <c r="E27" s="1133"/>
      <c r="F27" s="1133"/>
      <c r="G27" s="1134"/>
      <c r="H27" s="1135">
        <v>76419.5608</v>
      </c>
      <c r="I27" s="1136"/>
      <c r="J27" s="1131"/>
      <c r="K27" s="1131"/>
      <c r="L27" s="1131"/>
    </row>
    <row r="29" ht="12">
      <c r="H29" s="1137"/>
    </row>
    <row r="30" ht="12">
      <c r="D30" s="1111" t="s">
        <v>54</v>
      </c>
    </row>
    <row r="31" spans="4:5" ht="12">
      <c r="D31" s="1111" t="s">
        <v>54</v>
      </c>
      <c r="E31" s="1138"/>
    </row>
    <row r="33" ht="12">
      <c r="E33" s="1138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B1">
      <selection activeCell="B1" sqref="B1"/>
    </sheetView>
  </sheetViews>
  <sheetFormatPr defaultColWidth="9.140625" defaultRowHeight="12.75"/>
  <cols>
    <col min="1" max="1" width="0" style="1139" hidden="1" customWidth="1"/>
    <col min="2" max="2" width="4.8515625" style="1139" customWidth="1"/>
    <col min="3" max="3" width="51.00390625" style="1139" customWidth="1"/>
    <col min="4" max="4" width="15.00390625" style="1139" customWidth="1"/>
    <col min="5" max="5" width="11.00390625" style="1139" customWidth="1"/>
    <col min="6" max="6" width="9.28125" style="1139" customWidth="1"/>
    <col min="7" max="7" width="13.140625" style="1139" customWidth="1"/>
    <col min="8" max="8" width="14.28125" style="1139" customWidth="1"/>
    <col min="9" max="9" width="6.421875" style="1140" customWidth="1"/>
    <col min="10" max="10" width="1.7109375" style="1141" customWidth="1"/>
    <col min="11" max="16384" width="9.140625" style="1141" customWidth="1"/>
  </cols>
  <sheetData>
    <row r="1" spans="1:9" s="1142" customFormat="1" ht="51" customHeight="1">
      <c r="A1" s="1139"/>
      <c r="B1" s="3427" t="s">
        <v>191</v>
      </c>
      <c r="C1" s="3427"/>
      <c r="D1" s="3427"/>
      <c r="E1" s="3427"/>
      <c r="F1" s="3427"/>
      <c r="G1" s="3427"/>
      <c r="H1" s="3427"/>
      <c r="I1" s="1140"/>
    </row>
    <row r="2" spans="1:9" s="1142" customFormat="1" ht="15" customHeight="1">
      <c r="A2" s="1139"/>
      <c r="B2" s="1143"/>
      <c r="C2" s="1143"/>
      <c r="D2" s="1143"/>
      <c r="E2" s="1143"/>
      <c r="F2" s="1143"/>
      <c r="G2" s="1143"/>
      <c r="H2" s="1143"/>
      <c r="I2" s="1140"/>
    </row>
    <row r="3" spans="1:11" s="1142" customFormat="1" ht="52.5" customHeight="1">
      <c r="A3" s="1144"/>
      <c r="B3" s="1145" t="s">
        <v>1</v>
      </c>
      <c r="C3" s="1146" t="s">
        <v>2</v>
      </c>
      <c r="D3" s="1146" t="s">
        <v>3</v>
      </c>
      <c r="E3" s="1147" t="s">
        <v>4</v>
      </c>
      <c r="F3" s="1147" t="s">
        <v>5</v>
      </c>
      <c r="G3" s="1147" t="s">
        <v>6</v>
      </c>
      <c r="H3" s="1148" t="s">
        <v>7</v>
      </c>
      <c r="I3" s="1149"/>
      <c r="J3" s="1150"/>
      <c r="K3" s="1150"/>
    </row>
    <row r="4" spans="1:11" s="1142" customFormat="1" ht="21.75" customHeight="1">
      <c r="A4" s="1139"/>
      <c r="B4" s="1151">
        <v>1</v>
      </c>
      <c r="C4" s="1152" t="s">
        <v>8</v>
      </c>
      <c r="D4" s="1153" t="s">
        <v>9</v>
      </c>
      <c r="E4" s="1154">
        <v>1</v>
      </c>
      <c r="F4" s="1154">
        <v>1</v>
      </c>
      <c r="G4" s="1155">
        <v>5460</v>
      </c>
      <c r="H4" s="1156">
        <v>5460</v>
      </c>
      <c r="I4" s="1157"/>
      <c r="J4" s="1150"/>
      <c r="K4" s="1150"/>
    </row>
    <row r="5" spans="1:11" s="1142" customFormat="1" ht="25.5" customHeight="1">
      <c r="A5" s="1139"/>
      <c r="B5" s="1151">
        <v>2</v>
      </c>
      <c r="C5" s="1152" t="s">
        <v>10</v>
      </c>
      <c r="D5" s="1153" t="s">
        <v>11</v>
      </c>
      <c r="E5" s="1154">
        <v>0.3</v>
      </c>
      <c r="F5" s="1154">
        <v>2</v>
      </c>
      <c r="G5" s="1155">
        <v>6500</v>
      </c>
      <c r="H5" s="1156">
        <v>3900</v>
      </c>
      <c r="I5" s="1157"/>
      <c r="J5" s="1150"/>
      <c r="K5" s="1150"/>
    </row>
    <row r="6" spans="1:11" s="1142" customFormat="1" ht="19.5" customHeight="1">
      <c r="A6" s="1139"/>
      <c r="B6" s="1151">
        <v>3</v>
      </c>
      <c r="C6" s="1152" t="s">
        <v>12</v>
      </c>
      <c r="D6" s="1153" t="s">
        <v>13</v>
      </c>
      <c r="E6" s="1154">
        <v>4</v>
      </c>
      <c r="F6" s="1154">
        <v>4</v>
      </c>
      <c r="G6" s="1155">
        <v>146.72</v>
      </c>
      <c r="H6" s="1156">
        <v>2347.52</v>
      </c>
      <c r="I6" s="1157"/>
      <c r="J6" s="1150"/>
      <c r="K6" s="1150"/>
    </row>
    <row r="7" spans="1:11" s="1142" customFormat="1" ht="24" customHeight="1">
      <c r="A7" s="1139"/>
      <c r="B7" s="1151">
        <v>4</v>
      </c>
      <c r="C7" s="1152" t="s">
        <v>14</v>
      </c>
      <c r="D7" s="1153" t="s">
        <v>15</v>
      </c>
      <c r="E7" s="1154">
        <v>0.5527</v>
      </c>
      <c r="F7" s="1154">
        <v>2</v>
      </c>
      <c r="G7" s="1155">
        <v>1500</v>
      </c>
      <c r="H7" s="1156">
        <v>1658.1</v>
      </c>
      <c r="I7" s="1157"/>
      <c r="J7" s="1150"/>
      <c r="K7" s="1150"/>
    </row>
    <row r="8" spans="1:11" s="1142" customFormat="1" ht="24.75" customHeight="1">
      <c r="A8" s="1139"/>
      <c r="B8" s="1151">
        <v>5</v>
      </c>
      <c r="C8" s="1152" t="s">
        <v>16</v>
      </c>
      <c r="D8" s="1153" t="s">
        <v>15</v>
      </c>
      <c r="E8" s="1154">
        <v>0.5527</v>
      </c>
      <c r="F8" s="1154">
        <v>2</v>
      </c>
      <c r="G8" s="1155">
        <v>1440</v>
      </c>
      <c r="H8" s="1156">
        <v>1591.7759999999998</v>
      </c>
      <c r="I8" s="1157"/>
      <c r="J8" s="1150"/>
      <c r="K8" s="1150"/>
    </row>
    <row r="9" spans="1:11" s="1142" customFormat="1" ht="22.5" customHeight="1">
      <c r="A9" s="1139"/>
      <c r="B9" s="1151">
        <v>6</v>
      </c>
      <c r="C9" s="1152" t="s">
        <v>17</v>
      </c>
      <c r="D9" s="1153" t="s">
        <v>15</v>
      </c>
      <c r="E9" s="1154">
        <v>0.5527</v>
      </c>
      <c r="F9" s="1154">
        <v>2</v>
      </c>
      <c r="G9" s="1155">
        <v>1320</v>
      </c>
      <c r="H9" s="1156">
        <v>1459.128</v>
      </c>
      <c r="I9" s="1157"/>
      <c r="J9" s="1150"/>
      <c r="K9" s="1150"/>
    </row>
    <row r="10" spans="1:11" s="1142" customFormat="1" ht="28.5" customHeight="1">
      <c r="A10" s="1139"/>
      <c r="B10" s="1151">
        <v>7</v>
      </c>
      <c r="C10" s="1152" t="s">
        <v>18</v>
      </c>
      <c r="D10" s="1153" t="s">
        <v>19</v>
      </c>
      <c r="E10" s="1154">
        <v>0.8</v>
      </c>
      <c r="F10" s="1154">
        <v>2</v>
      </c>
      <c r="G10" s="1155">
        <v>559.29</v>
      </c>
      <c r="H10" s="1156">
        <v>894.864</v>
      </c>
      <c r="I10" s="1157"/>
      <c r="J10" s="1150"/>
      <c r="K10" s="1150"/>
    </row>
    <row r="11" spans="1:11" s="1142" customFormat="1" ht="39.75" customHeight="1">
      <c r="A11" s="1139"/>
      <c r="B11" s="1151">
        <v>8</v>
      </c>
      <c r="C11" s="1152" t="s">
        <v>20</v>
      </c>
      <c r="D11" s="1153" t="s">
        <v>15</v>
      </c>
      <c r="E11" s="1154">
        <v>0.5527</v>
      </c>
      <c r="F11" s="1154">
        <v>2</v>
      </c>
      <c r="G11" s="1155">
        <v>1099</v>
      </c>
      <c r="H11" s="1156">
        <v>1214.8346</v>
      </c>
      <c r="I11" s="1157"/>
      <c r="J11" s="1150"/>
      <c r="K11" s="1150"/>
    </row>
    <row r="12" spans="1:11" s="1142" customFormat="1" ht="54" customHeight="1">
      <c r="A12" s="1139"/>
      <c r="B12" s="1151">
        <v>9</v>
      </c>
      <c r="C12" s="1152" t="s">
        <v>21</v>
      </c>
      <c r="D12" s="1153" t="s">
        <v>15</v>
      </c>
      <c r="E12" s="1154">
        <v>0.5527</v>
      </c>
      <c r="F12" s="1154">
        <v>2</v>
      </c>
      <c r="G12" s="1158">
        <v>1710</v>
      </c>
      <c r="H12" s="1156">
        <v>1890.234</v>
      </c>
      <c r="I12" s="1157"/>
      <c r="J12" s="1150"/>
      <c r="K12" s="1150"/>
    </row>
    <row r="13" spans="1:11" s="1142" customFormat="1" ht="24.75" customHeight="1">
      <c r="A13" s="1139"/>
      <c r="B13" s="1151">
        <v>10</v>
      </c>
      <c r="C13" s="1152" t="s">
        <v>26</v>
      </c>
      <c r="D13" s="1153" t="s">
        <v>9</v>
      </c>
      <c r="E13" s="1154">
        <v>1</v>
      </c>
      <c r="F13" s="1154">
        <v>2</v>
      </c>
      <c r="G13" s="1159">
        <v>3036.14</v>
      </c>
      <c r="H13" s="1156">
        <v>6072.28</v>
      </c>
      <c r="I13" s="1157"/>
      <c r="J13" s="1150"/>
      <c r="K13" s="1150"/>
    </row>
    <row r="14" spans="1:11" s="1142" customFormat="1" ht="39" customHeight="1">
      <c r="A14" s="1139"/>
      <c r="B14" s="1151">
        <v>11</v>
      </c>
      <c r="C14" s="1152" t="s">
        <v>29</v>
      </c>
      <c r="D14" s="1153" t="s">
        <v>30</v>
      </c>
      <c r="E14" s="1154">
        <v>0.5527</v>
      </c>
      <c r="F14" s="1154">
        <v>1</v>
      </c>
      <c r="G14" s="1155">
        <v>8039</v>
      </c>
      <c r="H14" s="1156">
        <v>4443.155299999999</v>
      </c>
      <c r="I14" s="1157"/>
      <c r="J14" s="1150"/>
      <c r="K14" s="1150"/>
    </row>
    <row r="15" spans="1:11" s="1142" customFormat="1" ht="20.25" customHeight="1">
      <c r="A15" s="1139"/>
      <c r="B15" s="1151">
        <v>12</v>
      </c>
      <c r="C15" s="1152" t="s">
        <v>32</v>
      </c>
      <c r="D15" s="1152" t="s">
        <v>33</v>
      </c>
      <c r="E15" s="1154">
        <v>50</v>
      </c>
      <c r="F15" s="1160" t="s">
        <v>34</v>
      </c>
      <c r="G15" s="1155">
        <v>22.39</v>
      </c>
      <c r="H15" s="1156">
        <v>1119.5</v>
      </c>
      <c r="I15" s="1157"/>
      <c r="J15" s="1150"/>
      <c r="K15" s="1150"/>
    </row>
    <row r="16" spans="1:11" s="1142" customFormat="1" ht="23.25" customHeight="1">
      <c r="A16" s="1139"/>
      <c r="B16" s="1151">
        <v>13</v>
      </c>
      <c r="C16" s="1152" t="s">
        <v>35</v>
      </c>
      <c r="D16" s="1152" t="s">
        <v>36</v>
      </c>
      <c r="E16" s="1154">
        <v>1</v>
      </c>
      <c r="F16" s="1160" t="s">
        <v>34</v>
      </c>
      <c r="G16" s="1155">
        <v>408.6</v>
      </c>
      <c r="H16" s="1156">
        <v>408.6</v>
      </c>
      <c r="I16" s="1157"/>
      <c r="J16" s="1150"/>
      <c r="K16" s="1150"/>
    </row>
    <row r="17" spans="1:11" s="1142" customFormat="1" ht="19.5" customHeight="1">
      <c r="A17" s="1139"/>
      <c r="B17" s="1151">
        <v>14</v>
      </c>
      <c r="C17" s="1152" t="s">
        <v>37</v>
      </c>
      <c r="D17" s="1152" t="s">
        <v>38</v>
      </c>
      <c r="E17" s="1154">
        <v>15</v>
      </c>
      <c r="F17" s="1160" t="s">
        <v>34</v>
      </c>
      <c r="G17" s="1155">
        <v>20.13</v>
      </c>
      <c r="H17" s="1156">
        <v>301.95</v>
      </c>
      <c r="I17" s="1157"/>
      <c r="J17" s="1150"/>
      <c r="K17" s="1161"/>
    </row>
    <row r="18" spans="1:11" s="1142" customFormat="1" ht="28.5" customHeight="1">
      <c r="A18" s="1139"/>
      <c r="B18" s="1151">
        <v>15</v>
      </c>
      <c r="C18" s="1152" t="s">
        <v>39</v>
      </c>
      <c r="D18" s="1152" t="s">
        <v>33</v>
      </c>
      <c r="E18" s="1154">
        <v>50</v>
      </c>
      <c r="F18" s="1160" t="s">
        <v>34</v>
      </c>
      <c r="G18" s="1155">
        <v>41.8</v>
      </c>
      <c r="H18" s="1156">
        <v>2090</v>
      </c>
      <c r="I18" s="1157"/>
      <c r="J18" s="1150"/>
      <c r="K18" s="1150"/>
    </row>
    <row r="19" spans="1:11" s="1142" customFormat="1" ht="27" customHeight="1">
      <c r="A19" s="1139"/>
      <c r="B19" s="1151">
        <v>16</v>
      </c>
      <c r="C19" s="1152" t="s">
        <v>40</v>
      </c>
      <c r="D19" s="1152" t="s">
        <v>38</v>
      </c>
      <c r="E19" s="1154">
        <v>20</v>
      </c>
      <c r="F19" s="1160" t="s">
        <v>34</v>
      </c>
      <c r="G19" s="1155">
        <v>170.7</v>
      </c>
      <c r="H19" s="1156">
        <v>3414</v>
      </c>
      <c r="I19" s="1157"/>
      <c r="J19" s="1150"/>
      <c r="K19" s="1150"/>
    </row>
    <row r="20" spans="1:11" s="1142" customFormat="1" ht="25.5" customHeight="1">
      <c r="A20" s="1139"/>
      <c r="B20" s="1151">
        <v>17</v>
      </c>
      <c r="C20" s="1152" t="s">
        <v>41</v>
      </c>
      <c r="D20" s="1152" t="s">
        <v>38</v>
      </c>
      <c r="E20" s="1154">
        <v>20</v>
      </c>
      <c r="F20" s="1160" t="s">
        <v>34</v>
      </c>
      <c r="G20" s="1155">
        <v>183.3</v>
      </c>
      <c r="H20" s="1156">
        <v>3666</v>
      </c>
      <c r="I20" s="1157"/>
      <c r="J20" s="1150"/>
      <c r="K20" s="1150"/>
    </row>
    <row r="21" spans="1:11" s="1142" customFormat="1" ht="24" customHeight="1">
      <c r="A21" s="1139"/>
      <c r="B21" s="1151">
        <v>18</v>
      </c>
      <c r="C21" s="1152" t="s">
        <v>42</v>
      </c>
      <c r="D21" s="1152" t="s">
        <v>38</v>
      </c>
      <c r="E21" s="1154">
        <v>15</v>
      </c>
      <c r="F21" s="1160" t="s">
        <v>34</v>
      </c>
      <c r="G21" s="1155">
        <v>36.39</v>
      </c>
      <c r="H21" s="1156">
        <v>545.85</v>
      </c>
      <c r="I21" s="1157"/>
      <c r="J21" s="1150"/>
      <c r="K21" s="1150"/>
    </row>
    <row r="22" spans="1:11" s="1142" customFormat="1" ht="25.5" customHeight="1">
      <c r="A22" s="1139"/>
      <c r="B22" s="1151">
        <v>19</v>
      </c>
      <c r="C22" s="1152" t="s">
        <v>43</v>
      </c>
      <c r="D22" s="1152" t="s">
        <v>38</v>
      </c>
      <c r="E22" s="1154">
        <v>20</v>
      </c>
      <c r="F22" s="1160" t="s">
        <v>34</v>
      </c>
      <c r="G22" s="1155">
        <v>137</v>
      </c>
      <c r="H22" s="1156">
        <v>2740</v>
      </c>
      <c r="I22" s="1157"/>
      <c r="J22" s="1150"/>
      <c r="K22" s="1150"/>
    </row>
    <row r="23" spans="2:11" ht="25.5" customHeight="1">
      <c r="B23" s="1151">
        <v>20</v>
      </c>
      <c r="C23" s="1152" t="s">
        <v>50</v>
      </c>
      <c r="D23" s="1153" t="s">
        <v>15</v>
      </c>
      <c r="E23" s="1154">
        <v>0.5527</v>
      </c>
      <c r="F23" s="1154">
        <v>12</v>
      </c>
      <c r="G23" s="1155">
        <v>3290</v>
      </c>
      <c r="H23" s="1156">
        <v>21820.595999999998</v>
      </c>
      <c r="I23" s="1157"/>
      <c r="J23" s="1162"/>
      <c r="K23" s="1162"/>
    </row>
    <row r="24" spans="2:11" ht="17.25" customHeight="1">
      <c r="B24" s="1151">
        <v>21</v>
      </c>
      <c r="C24" s="1152" t="s">
        <v>46</v>
      </c>
      <c r="D24" s="1152"/>
      <c r="E24" s="1154">
        <v>552.7</v>
      </c>
      <c r="F24" s="1160" t="s">
        <v>47</v>
      </c>
      <c r="G24" s="1155"/>
      <c r="H24" s="1156">
        <v>8489.472</v>
      </c>
      <c r="I24" s="1157"/>
      <c r="J24" s="1162"/>
      <c r="K24" s="1162"/>
    </row>
    <row r="25" spans="2:11" ht="16.5" customHeight="1">
      <c r="B25" s="1151">
        <v>22</v>
      </c>
      <c r="C25" s="1152" t="s">
        <v>48</v>
      </c>
      <c r="D25" s="1152" t="s">
        <v>38</v>
      </c>
      <c r="E25" s="1154">
        <v>552.7</v>
      </c>
      <c r="F25" s="1154">
        <v>12</v>
      </c>
      <c r="G25" s="1155">
        <v>0.21</v>
      </c>
      <c r="H25" s="1156">
        <v>1392.804</v>
      </c>
      <c r="I25" s="1157"/>
      <c r="J25" s="1162"/>
      <c r="K25" s="1162"/>
    </row>
    <row r="26" spans="2:11" ht="17.25" customHeight="1">
      <c r="B26" s="1151">
        <v>23</v>
      </c>
      <c r="C26" s="1152" t="s">
        <v>64</v>
      </c>
      <c r="D26" s="1152"/>
      <c r="E26" s="1154"/>
      <c r="F26" s="1154"/>
      <c r="G26" s="1163"/>
      <c r="H26" s="1156">
        <v>7500</v>
      </c>
      <c r="I26" s="1157"/>
      <c r="J26" s="1162"/>
      <c r="K26" s="1162"/>
    </row>
    <row r="27" spans="2:11" ht="16.5" customHeight="1">
      <c r="B27" s="1151">
        <v>25</v>
      </c>
      <c r="C27" s="1164" t="s">
        <v>72</v>
      </c>
      <c r="D27" s="1164" t="s">
        <v>73</v>
      </c>
      <c r="E27" s="1165">
        <v>2</v>
      </c>
      <c r="F27" s="1165">
        <v>1</v>
      </c>
      <c r="G27" s="1166">
        <v>4152</v>
      </c>
      <c r="H27" s="1167">
        <v>8304</v>
      </c>
      <c r="I27" s="1157"/>
      <c r="J27" s="1162"/>
      <c r="K27" s="1162"/>
    </row>
    <row r="28" spans="2:11" ht="18.75" customHeight="1">
      <c r="B28" s="1151">
        <v>26</v>
      </c>
      <c r="C28" s="1152" t="s">
        <v>74</v>
      </c>
      <c r="D28" s="1152" t="s">
        <v>75</v>
      </c>
      <c r="E28" s="1168">
        <v>1</v>
      </c>
      <c r="F28" s="1168">
        <v>1</v>
      </c>
      <c r="G28" s="1168">
        <v>4152</v>
      </c>
      <c r="H28" s="1156">
        <v>4152</v>
      </c>
      <c r="I28" s="1157"/>
      <c r="J28" s="1162"/>
      <c r="K28" s="1162"/>
    </row>
    <row r="29" spans="2:11" ht="18" customHeight="1">
      <c r="B29" s="1151">
        <v>27</v>
      </c>
      <c r="C29" s="1152" t="s">
        <v>67</v>
      </c>
      <c r="D29" s="1152" t="s">
        <v>66</v>
      </c>
      <c r="E29" s="1168">
        <v>5</v>
      </c>
      <c r="F29" s="1168">
        <v>1</v>
      </c>
      <c r="G29" s="1168">
        <v>1124.6</v>
      </c>
      <c r="H29" s="1156">
        <v>5623</v>
      </c>
      <c r="I29" s="1157"/>
      <c r="J29" s="1162"/>
      <c r="K29" s="1162"/>
    </row>
    <row r="30" spans="2:11" ht="18" customHeight="1">
      <c r="B30" s="1151">
        <v>28</v>
      </c>
      <c r="C30" s="1152" t="s">
        <v>68</v>
      </c>
      <c r="D30" s="1152" t="s">
        <v>69</v>
      </c>
      <c r="E30" s="1168">
        <v>2</v>
      </c>
      <c r="F30" s="1168">
        <v>1</v>
      </c>
      <c r="G30" s="1166">
        <v>531</v>
      </c>
      <c r="H30" s="1156">
        <v>1062</v>
      </c>
      <c r="I30" s="1157"/>
      <c r="J30" s="1162"/>
      <c r="K30" s="1162"/>
    </row>
    <row r="31" spans="2:11" ht="17.25" customHeight="1">
      <c r="B31" s="1151">
        <v>29</v>
      </c>
      <c r="C31" s="1152" t="s">
        <v>86</v>
      </c>
      <c r="D31" s="1152" t="s">
        <v>66</v>
      </c>
      <c r="E31" s="1168">
        <v>6</v>
      </c>
      <c r="F31" s="1168">
        <v>1</v>
      </c>
      <c r="G31" s="1168">
        <v>982.88</v>
      </c>
      <c r="H31" s="1156">
        <v>5897.28</v>
      </c>
      <c r="I31" s="1157"/>
      <c r="J31" s="1162"/>
      <c r="K31" s="1162"/>
    </row>
    <row r="32" spans="2:11" ht="16.5" customHeight="1">
      <c r="B32" s="1151">
        <v>31</v>
      </c>
      <c r="C32" s="1152" t="s">
        <v>128</v>
      </c>
      <c r="D32" s="1152" t="s">
        <v>75</v>
      </c>
      <c r="E32" s="1169">
        <v>4</v>
      </c>
      <c r="F32" s="1169">
        <v>1</v>
      </c>
      <c r="G32" s="1169">
        <v>855.33</v>
      </c>
      <c r="H32" s="1156">
        <v>3421.32</v>
      </c>
      <c r="I32" s="1157"/>
      <c r="J32" s="1162"/>
      <c r="K32" s="1162"/>
    </row>
    <row r="33" spans="2:11" ht="12">
      <c r="B33" s="1170" t="s">
        <v>53</v>
      </c>
      <c r="C33" s="1170"/>
      <c r="D33" s="1170"/>
      <c r="E33" s="1170"/>
      <c r="F33" s="1170"/>
      <c r="G33" s="1171"/>
      <c r="H33" s="1172">
        <v>112880.2639</v>
      </c>
      <c r="I33" s="1157"/>
      <c r="J33" s="1162"/>
      <c r="K33" s="1162"/>
    </row>
    <row r="35" ht="12">
      <c r="H35" s="1173"/>
    </row>
    <row r="36" spans="4:7" ht="12">
      <c r="D36" s="1139" t="s">
        <v>54</v>
      </c>
      <c r="E36" s="1139" t="s">
        <v>54</v>
      </c>
      <c r="F36" s="1174"/>
      <c r="G36" s="1174"/>
    </row>
    <row r="37" spans="4:7" ht="12">
      <c r="D37" s="1175" t="s">
        <v>54</v>
      </c>
      <c r="E37" s="1139" t="s">
        <v>54</v>
      </c>
      <c r="F37" s="1174"/>
      <c r="G37" s="1174"/>
    </row>
    <row r="38" ht="12">
      <c r="G38" s="1176"/>
    </row>
    <row r="39" spans="2:11" ht="12">
      <c r="B39" s="1177"/>
      <c r="C39" s="1178"/>
      <c r="D39" s="1178"/>
      <c r="E39" s="1179"/>
      <c r="F39" s="1179"/>
      <c r="G39" s="1179"/>
      <c r="H39" s="1180"/>
      <c r="I39" s="1181"/>
      <c r="J39" s="1162"/>
      <c r="K39" s="1162"/>
    </row>
    <row r="40" spans="2:11" ht="12">
      <c r="B40" s="1182"/>
      <c r="C40" s="1178"/>
      <c r="D40" s="1178"/>
      <c r="E40" s="1179"/>
      <c r="F40" s="1179"/>
      <c r="G40" s="1179"/>
      <c r="H40" s="1180"/>
      <c r="I40" s="1183"/>
      <c r="J40" s="1162"/>
      <c r="K40" s="1162"/>
    </row>
    <row r="41" spans="2:11" ht="12">
      <c r="B41" s="1182"/>
      <c r="C41" s="1178"/>
      <c r="D41" s="1178"/>
      <c r="E41" s="1179"/>
      <c r="F41" s="1179"/>
      <c r="G41" s="1179"/>
      <c r="H41" s="1180"/>
      <c r="I41" s="1183"/>
      <c r="J41" s="1162"/>
      <c r="K41" s="1162"/>
    </row>
    <row r="42" spans="2:11" ht="12">
      <c r="B42" s="1177"/>
      <c r="C42" s="1178"/>
      <c r="D42" s="1178"/>
      <c r="E42" s="1179"/>
      <c r="F42" s="1179"/>
      <c r="G42" s="1179"/>
      <c r="H42" s="1180"/>
      <c r="I42" s="1183"/>
      <c r="J42" s="1162"/>
      <c r="K42" s="1162"/>
    </row>
    <row r="43" spans="2:11" ht="12">
      <c r="B43" s="1182"/>
      <c r="C43" s="1178"/>
      <c r="D43" s="1178"/>
      <c r="E43" s="1179"/>
      <c r="F43" s="1179"/>
      <c r="G43" s="1179"/>
      <c r="H43" s="1180"/>
      <c r="I43" s="1183"/>
      <c r="J43" s="1162"/>
      <c r="K43" s="1162"/>
    </row>
    <row r="44" spans="2:11" ht="12">
      <c r="B44" s="1182"/>
      <c r="C44" s="1178"/>
      <c r="D44" s="1178"/>
      <c r="E44" s="1179"/>
      <c r="F44" s="1179"/>
      <c r="G44" s="1179"/>
      <c r="H44" s="1180"/>
      <c r="I44" s="1183"/>
      <c r="J44" s="1162"/>
      <c r="K44" s="1162"/>
    </row>
    <row r="45" spans="2:11" ht="12">
      <c r="B45" s="1177"/>
      <c r="C45" s="1178"/>
      <c r="D45" s="1178"/>
      <c r="E45" s="1179"/>
      <c r="F45" s="1179"/>
      <c r="G45" s="1179"/>
      <c r="H45" s="1180"/>
      <c r="I45" s="1183"/>
      <c r="J45" s="1162"/>
      <c r="K45" s="1162"/>
    </row>
    <row r="46" spans="2:11" ht="12">
      <c r="B46" s="1182"/>
      <c r="C46" s="1178"/>
      <c r="D46" s="1178"/>
      <c r="E46" s="1179"/>
      <c r="F46" s="1179"/>
      <c r="G46" s="1179"/>
      <c r="H46" s="1180"/>
      <c r="I46" s="1183"/>
      <c r="J46" s="1162"/>
      <c r="K46" s="1162"/>
    </row>
    <row r="47" spans="2:11" ht="12">
      <c r="B47" s="1182"/>
      <c r="C47" s="1178"/>
      <c r="D47" s="1178"/>
      <c r="E47" s="1179"/>
      <c r="F47" s="1179"/>
      <c r="G47" s="1179"/>
      <c r="H47" s="1180"/>
      <c r="I47" s="1183"/>
      <c r="J47" s="1162"/>
      <c r="K47" s="1162"/>
    </row>
    <row r="48" spans="2:11" ht="12">
      <c r="B48" s="1177"/>
      <c r="C48" s="1178"/>
      <c r="D48" s="1178"/>
      <c r="E48" s="1184"/>
      <c r="F48" s="1184"/>
      <c r="G48" s="1180"/>
      <c r="H48" s="1180"/>
      <c r="I48" s="1183"/>
      <c r="J48" s="1162"/>
      <c r="K48" s="1162"/>
    </row>
    <row r="49" spans="2:11" ht="12">
      <c r="B49" s="1182"/>
      <c r="C49" s="1178"/>
      <c r="D49" s="1178"/>
      <c r="E49" s="1179"/>
      <c r="F49" s="1179"/>
      <c r="G49" s="1179"/>
      <c r="H49" s="1180"/>
      <c r="I49" s="1183"/>
      <c r="J49" s="1162"/>
      <c r="K49" s="1162"/>
    </row>
    <row r="50" spans="2:11" ht="12">
      <c r="B50" s="1182"/>
      <c r="C50" s="1178"/>
      <c r="D50" s="1178"/>
      <c r="E50" s="1184"/>
      <c r="F50" s="1184"/>
      <c r="G50" s="1180"/>
      <c r="H50" s="1180"/>
      <c r="I50" s="1183"/>
      <c r="J50" s="1162"/>
      <c r="K50" s="1162"/>
    </row>
    <row r="51" spans="2:11" ht="12">
      <c r="B51" s="1177"/>
      <c r="C51" s="1178"/>
      <c r="D51" s="1178"/>
      <c r="E51" s="1184"/>
      <c r="F51" s="1184"/>
      <c r="G51" s="1180"/>
      <c r="H51" s="1180"/>
      <c r="I51" s="1183"/>
      <c r="J51" s="1162"/>
      <c r="K51" s="1162"/>
    </row>
    <row r="52" spans="2:11" ht="12">
      <c r="B52" s="1182"/>
      <c r="C52" s="1178"/>
      <c r="D52" s="1178"/>
      <c r="E52" s="1184"/>
      <c r="F52" s="1184"/>
      <c r="G52" s="1180"/>
      <c r="H52" s="1180"/>
      <c r="I52" s="1183"/>
      <c r="J52" s="1162"/>
      <c r="K52" s="1162"/>
    </row>
    <row r="53" spans="2:11" ht="12">
      <c r="B53" s="1182"/>
      <c r="C53" s="1178"/>
      <c r="D53" s="1178"/>
      <c r="E53" s="1179"/>
      <c r="F53" s="1179"/>
      <c r="G53" s="1179"/>
      <c r="H53" s="1180"/>
      <c r="I53" s="1183"/>
      <c r="J53" s="1162"/>
      <c r="K53" s="1162"/>
    </row>
    <row r="54" spans="2:11" ht="12">
      <c r="B54" s="1177"/>
      <c r="C54" s="1178"/>
      <c r="D54" s="1178"/>
      <c r="E54" s="1179"/>
      <c r="F54" s="1179"/>
      <c r="G54" s="1179"/>
      <c r="H54" s="1180"/>
      <c r="I54" s="1183"/>
      <c r="J54" s="1162"/>
      <c r="K54" s="1162"/>
    </row>
    <row r="55" spans="2:11" ht="12">
      <c r="B55" s="1182"/>
      <c r="C55" s="1178"/>
      <c r="D55" s="1178"/>
      <c r="E55" s="1184"/>
      <c r="F55" s="1184"/>
      <c r="G55" s="1180"/>
      <c r="H55" s="1180"/>
      <c r="I55" s="1183"/>
      <c r="J55" s="1162"/>
      <c r="K55" s="1162"/>
    </row>
    <row r="56" spans="2:11" ht="12">
      <c r="B56" s="1182"/>
      <c r="C56" s="1178"/>
      <c r="D56" s="1178"/>
      <c r="E56" s="1184"/>
      <c r="F56" s="1184"/>
      <c r="G56" s="1180"/>
      <c r="H56" s="1180"/>
      <c r="I56" s="1183"/>
      <c r="J56" s="1162"/>
      <c r="K56" s="1162"/>
    </row>
    <row r="57" spans="2:11" ht="12">
      <c r="B57" s="1177"/>
      <c r="C57" s="1178"/>
      <c r="D57" s="1178"/>
      <c r="E57" s="1179"/>
      <c r="F57" s="1179"/>
      <c r="G57" s="1179"/>
      <c r="H57" s="1180"/>
      <c r="I57" s="1183"/>
      <c r="J57" s="1162"/>
      <c r="K57" s="1162"/>
    </row>
    <row r="58" spans="2:11" ht="12">
      <c r="B58" s="1182"/>
      <c r="C58" s="1178"/>
      <c r="D58" s="1178"/>
      <c r="E58" s="1184"/>
      <c r="F58" s="1184"/>
      <c r="G58" s="1180"/>
      <c r="H58" s="1180"/>
      <c r="I58" s="1183"/>
      <c r="J58" s="1162"/>
      <c r="K58" s="1162"/>
    </row>
    <row r="59" spans="2:11" ht="12">
      <c r="B59" s="1182"/>
      <c r="C59" s="1178"/>
      <c r="D59" s="1178"/>
      <c r="E59" s="1184"/>
      <c r="F59" s="1184"/>
      <c r="G59" s="1180"/>
      <c r="H59" s="1180"/>
      <c r="I59" s="1183"/>
      <c r="J59" s="1162"/>
      <c r="K59" s="1162"/>
    </row>
    <row r="60" spans="2:11" ht="12">
      <c r="B60" s="1177"/>
      <c r="C60" s="1178"/>
      <c r="D60" s="1178"/>
      <c r="E60" s="1184"/>
      <c r="F60" s="1184"/>
      <c r="G60" s="1180"/>
      <c r="H60" s="1180"/>
      <c r="I60" s="1183"/>
      <c r="J60" s="1162"/>
      <c r="K60" s="1162"/>
    </row>
    <row r="61" spans="2:11" ht="12">
      <c r="B61" s="1182"/>
      <c r="C61" s="1178"/>
      <c r="D61" s="1178"/>
      <c r="E61" s="1177"/>
      <c r="F61" s="1177"/>
      <c r="G61" s="1177"/>
      <c r="H61" s="1177"/>
      <c r="I61" s="1181"/>
      <c r="J61" s="1162"/>
      <c r="K61" s="1162"/>
    </row>
    <row r="62" spans="2:11" ht="12">
      <c r="B62" s="1185"/>
      <c r="C62" s="1185"/>
      <c r="D62" s="1185"/>
      <c r="E62" s="1185"/>
      <c r="F62" s="1185"/>
      <c r="G62" s="1185"/>
      <c r="H62" s="1185"/>
      <c r="I62" s="1181"/>
      <c r="J62" s="1162"/>
      <c r="K62" s="1162"/>
    </row>
    <row r="63" spans="2:11" ht="12">
      <c r="B63" s="1185"/>
      <c r="C63" s="1185"/>
      <c r="D63" s="1185"/>
      <c r="E63" s="1185"/>
      <c r="F63" s="1185"/>
      <c r="G63" s="1185"/>
      <c r="H63" s="1185"/>
      <c r="I63" s="1181"/>
      <c r="J63" s="1162"/>
      <c r="K63" s="1162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B1" sqref="B1"/>
    </sheetView>
  </sheetViews>
  <sheetFormatPr defaultColWidth="9.140625" defaultRowHeight="12.75"/>
  <cols>
    <col min="1" max="1" width="0" style="1186" hidden="1" customWidth="1"/>
    <col min="2" max="2" width="7.00390625" style="1186" customWidth="1"/>
    <col min="3" max="3" width="50.00390625" style="1186" customWidth="1"/>
    <col min="4" max="4" width="18.00390625" style="1186" customWidth="1"/>
    <col min="5" max="5" width="13.140625" style="1186" customWidth="1"/>
    <col min="6" max="6" width="9.28125" style="1186" customWidth="1"/>
    <col min="7" max="7" width="12.140625" style="1186" customWidth="1"/>
    <col min="8" max="8" width="15.00390625" style="1186" customWidth="1"/>
    <col min="9" max="9" width="9.7109375" style="1187" customWidth="1"/>
    <col min="10" max="16384" width="9.140625" style="1187" customWidth="1"/>
  </cols>
  <sheetData>
    <row r="1" spans="1:9" s="1189" customFormat="1" ht="33" customHeight="1">
      <c r="A1" s="1186"/>
      <c r="B1" s="3428" t="s">
        <v>192</v>
      </c>
      <c r="C1" s="3428"/>
      <c r="D1" s="3428"/>
      <c r="E1" s="3428"/>
      <c r="F1" s="3428"/>
      <c r="G1" s="3428"/>
      <c r="H1" s="3428"/>
      <c r="I1" s="1188"/>
    </row>
    <row r="2" spans="1:9" s="1189" customFormat="1" ht="12">
      <c r="A2" s="1186"/>
      <c r="B2" s="1186"/>
      <c r="C2" s="1186"/>
      <c r="D2" s="1186"/>
      <c r="E2" s="1186"/>
      <c r="F2" s="1186"/>
      <c r="G2" s="1186"/>
      <c r="H2" s="1186"/>
      <c r="I2" s="1188"/>
    </row>
    <row r="3" spans="1:9" s="1189" customFormat="1" ht="52.5" customHeight="1">
      <c r="A3" s="1190"/>
      <c r="B3" s="1191" t="s">
        <v>1</v>
      </c>
      <c r="C3" s="1192" t="s">
        <v>2</v>
      </c>
      <c r="D3" s="1192" t="s">
        <v>3</v>
      </c>
      <c r="E3" s="1193" t="s">
        <v>4</v>
      </c>
      <c r="F3" s="1193" t="s">
        <v>5</v>
      </c>
      <c r="G3" s="1193" t="s">
        <v>6</v>
      </c>
      <c r="H3" s="1194" t="s">
        <v>7</v>
      </c>
      <c r="I3" s="1195"/>
    </row>
    <row r="4" spans="1:9" s="1189" customFormat="1" ht="24.75" customHeight="1">
      <c r="A4" s="1186"/>
      <c r="B4" s="1196">
        <v>1</v>
      </c>
      <c r="C4" s="1197" t="s">
        <v>8</v>
      </c>
      <c r="D4" s="1197" t="s">
        <v>9</v>
      </c>
      <c r="E4" s="1198">
        <v>1</v>
      </c>
      <c r="F4" s="1198">
        <v>1</v>
      </c>
      <c r="G4" s="1199">
        <v>5460</v>
      </c>
      <c r="H4" s="1200">
        <v>5460</v>
      </c>
      <c r="I4" s="1201"/>
    </row>
    <row r="5" spans="1:9" s="1189" customFormat="1" ht="25.5" customHeight="1">
      <c r="A5" s="1186"/>
      <c r="B5" s="1196">
        <v>2</v>
      </c>
      <c r="C5" s="1197" t="s">
        <v>10</v>
      </c>
      <c r="D5" s="1197" t="s">
        <v>11</v>
      </c>
      <c r="E5" s="1198">
        <v>0.3</v>
      </c>
      <c r="F5" s="1198">
        <v>2</v>
      </c>
      <c r="G5" s="1199">
        <v>6500</v>
      </c>
      <c r="H5" s="1200">
        <v>3900</v>
      </c>
      <c r="I5" s="1201"/>
    </row>
    <row r="6" spans="1:9" s="1189" customFormat="1" ht="22.5" customHeight="1">
      <c r="A6" s="1186"/>
      <c r="B6" s="1196">
        <v>3</v>
      </c>
      <c r="C6" s="1197" t="s">
        <v>12</v>
      </c>
      <c r="D6" s="1197" t="s">
        <v>28</v>
      </c>
      <c r="E6" s="1198">
        <v>10</v>
      </c>
      <c r="F6" s="1198">
        <v>2</v>
      </c>
      <c r="G6" s="1199">
        <v>146.72</v>
      </c>
      <c r="H6" s="1200">
        <v>2934.4</v>
      </c>
      <c r="I6" s="1201"/>
    </row>
    <row r="7" spans="1:9" s="1189" customFormat="1" ht="24" customHeight="1">
      <c r="A7" s="1186"/>
      <c r="B7" s="1196">
        <v>4</v>
      </c>
      <c r="C7" s="1197" t="s">
        <v>14</v>
      </c>
      <c r="D7" s="1197" t="s">
        <v>15</v>
      </c>
      <c r="E7" s="1198">
        <v>1.5195</v>
      </c>
      <c r="F7" s="1198">
        <v>2</v>
      </c>
      <c r="G7" s="1199">
        <v>1500</v>
      </c>
      <c r="H7" s="1200">
        <v>4558.5</v>
      </c>
      <c r="I7" s="1201"/>
    </row>
    <row r="8" spans="1:9" s="1189" customFormat="1" ht="28.5" customHeight="1">
      <c r="A8" s="1186"/>
      <c r="B8" s="1196">
        <v>5</v>
      </c>
      <c r="C8" s="1197" t="s">
        <v>16</v>
      </c>
      <c r="D8" s="1197" t="s">
        <v>15</v>
      </c>
      <c r="E8" s="1198">
        <v>1.5195</v>
      </c>
      <c r="F8" s="1198">
        <v>2</v>
      </c>
      <c r="G8" s="1199">
        <v>1440</v>
      </c>
      <c r="H8" s="1200">
        <v>4376.16</v>
      </c>
      <c r="I8" s="1201"/>
    </row>
    <row r="9" spans="1:9" s="1189" customFormat="1" ht="25.5" customHeight="1">
      <c r="A9" s="1186"/>
      <c r="B9" s="1196">
        <v>6</v>
      </c>
      <c r="C9" s="1197" t="s">
        <v>17</v>
      </c>
      <c r="D9" s="1197" t="s">
        <v>15</v>
      </c>
      <c r="E9" s="1198">
        <v>1.5195</v>
      </c>
      <c r="F9" s="1198">
        <v>2</v>
      </c>
      <c r="G9" s="1199">
        <v>1320</v>
      </c>
      <c r="H9" s="1200">
        <v>4011.48</v>
      </c>
      <c r="I9" s="1201"/>
    </row>
    <row r="10" spans="1:9" s="1189" customFormat="1" ht="42.75" customHeight="1">
      <c r="A10" s="1186"/>
      <c r="B10" s="1196">
        <v>7</v>
      </c>
      <c r="C10" s="1197" t="s">
        <v>20</v>
      </c>
      <c r="D10" s="1197" t="s">
        <v>15</v>
      </c>
      <c r="E10" s="1198">
        <v>1.5195</v>
      </c>
      <c r="F10" s="1198">
        <v>2</v>
      </c>
      <c r="G10" s="1199">
        <v>1099</v>
      </c>
      <c r="H10" s="1200">
        <v>3339.8610000000003</v>
      </c>
      <c r="I10" s="1201"/>
    </row>
    <row r="11" spans="1:9" s="1189" customFormat="1" ht="33.75" customHeight="1">
      <c r="A11" s="1186"/>
      <c r="B11" s="1196">
        <v>8</v>
      </c>
      <c r="C11" s="1197" t="s">
        <v>105</v>
      </c>
      <c r="D11" s="1197" t="s">
        <v>15</v>
      </c>
      <c r="E11" s="1198">
        <v>1.5195</v>
      </c>
      <c r="F11" s="1198">
        <v>2</v>
      </c>
      <c r="G11" s="1202">
        <v>1710</v>
      </c>
      <c r="H11" s="1200">
        <v>5196.69</v>
      </c>
      <c r="I11" s="1201"/>
    </row>
    <row r="12" spans="1:9" s="1189" customFormat="1" ht="28.5" customHeight="1">
      <c r="A12" s="1186"/>
      <c r="B12" s="1196">
        <v>9</v>
      </c>
      <c r="C12" s="1197" t="s">
        <v>22</v>
      </c>
      <c r="D12" s="1197" t="s">
        <v>23</v>
      </c>
      <c r="E12" s="1198">
        <v>1</v>
      </c>
      <c r="F12" s="1198">
        <v>2</v>
      </c>
      <c r="G12" s="1199">
        <v>965</v>
      </c>
      <c r="H12" s="1200">
        <v>1930</v>
      </c>
      <c r="I12" s="1201"/>
    </row>
    <row r="13" spans="1:9" s="1189" customFormat="1" ht="24.75" customHeight="1">
      <c r="A13" s="1186"/>
      <c r="B13" s="1196">
        <v>10</v>
      </c>
      <c r="C13" s="1197" t="s">
        <v>25</v>
      </c>
      <c r="D13" s="1197" t="s">
        <v>15</v>
      </c>
      <c r="E13" s="1198">
        <v>1.5195</v>
      </c>
      <c r="F13" s="1198">
        <v>1</v>
      </c>
      <c r="G13" s="1203">
        <v>9936</v>
      </c>
      <c r="H13" s="1200">
        <v>15097.752</v>
      </c>
      <c r="I13" s="1201"/>
    </row>
    <row r="14" spans="1:9" s="1189" customFormat="1" ht="24.75" customHeight="1">
      <c r="A14" s="1186"/>
      <c r="B14" s="1196">
        <v>11</v>
      </c>
      <c r="C14" s="1197" t="s">
        <v>26</v>
      </c>
      <c r="D14" s="1197" t="s">
        <v>9</v>
      </c>
      <c r="E14" s="1198">
        <v>1</v>
      </c>
      <c r="F14" s="1198">
        <v>2</v>
      </c>
      <c r="G14" s="1203">
        <v>850</v>
      </c>
      <c r="H14" s="1200">
        <v>1700</v>
      </c>
      <c r="I14" s="1201"/>
    </row>
    <row r="15" spans="1:9" s="1189" customFormat="1" ht="33.75" customHeight="1">
      <c r="A15" s="1186"/>
      <c r="B15" s="1196">
        <v>12</v>
      </c>
      <c r="C15" s="1197" t="s">
        <v>136</v>
      </c>
      <c r="D15" s="1197" t="s">
        <v>30</v>
      </c>
      <c r="E15" s="1198">
        <v>1.5195</v>
      </c>
      <c r="F15" s="1198">
        <v>1</v>
      </c>
      <c r="G15" s="1199">
        <v>14039</v>
      </c>
      <c r="H15" s="1200">
        <v>21332.2605</v>
      </c>
      <c r="I15" s="1201"/>
    </row>
    <row r="16" spans="1:11" s="1189" customFormat="1" ht="24" customHeight="1">
      <c r="A16" s="1186"/>
      <c r="B16" s="1196">
        <v>13</v>
      </c>
      <c r="C16" s="1197" t="s">
        <v>32</v>
      </c>
      <c r="D16" s="1197" t="s">
        <v>33</v>
      </c>
      <c r="E16" s="1198">
        <v>250</v>
      </c>
      <c r="F16" s="1198" t="s">
        <v>34</v>
      </c>
      <c r="G16" s="1199">
        <v>22.39</v>
      </c>
      <c r="H16" s="1200">
        <v>5597.5</v>
      </c>
      <c r="I16" s="1201"/>
      <c r="K16" s="1204"/>
    </row>
    <row r="17" spans="1:9" s="1189" customFormat="1" ht="27.75" customHeight="1">
      <c r="A17" s="1186"/>
      <c r="B17" s="1196">
        <v>14</v>
      </c>
      <c r="C17" s="1197" t="s">
        <v>35</v>
      </c>
      <c r="D17" s="1197" t="s">
        <v>36</v>
      </c>
      <c r="E17" s="1198">
        <v>0.3</v>
      </c>
      <c r="F17" s="1198" t="s">
        <v>34</v>
      </c>
      <c r="G17" s="1199">
        <v>408.6</v>
      </c>
      <c r="H17" s="1200">
        <v>122.58</v>
      </c>
      <c r="I17" s="1201"/>
    </row>
    <row r="18" spans="1:9" s="1189" customFormat="1" ht="24.75" customHeight="1">
      <c r="A18" s="1186"/>
      <c r="B18" s="1196">
        <v>15</v>
      </c>
      <c r="C18" s="1197" t="s">
        <v>37</v>
      </c>
      <c r="D18" s="1197" t="s">
        <v>38</v>
      </c>
      <c r="E18" s="1198">
        <v>100</v>
      </c>
      <c r="F18" s="1198" t="s">
        <v>34</v>
      </c>
      <c r="G18" s="1199">
        <v>20.13</v>
      </c>
      <c r="H18" s="1200">
        <v>2013</v>
      </c>
      <c r="I18" s="1201"/>
    </row>
    <row r="19" spans="1:9" s="1189" customFormat="1" ht="36" customHeight="1">
      <c r="A19" s="1186"/>
      <c r="B19" s="1196">
        <v>16</v>
      </c>
      <c r="C19" s="1197" t="s">
        <v>39</v>
      </c>
      <c r="D19" s="1197" t="s">
        <v>33</v>
      </c>
      <c r="E19" s="1198">
        <v>90</v>
      </c>
      <c r="F19" s="1198" t="s">
        <v>34</v>
      </c>
      <c r="G19" s="1199">
        <v>41.8</v>
      </c>
      <c r="H19" s="1200">
        <v>3762</v>
      </c>
      <c r="I19" s="1201"/>
    </row>
    <row r="20" spans="1:9" s="1189" customFormat="1" ht="36" customHeight="1">
      <c r="A20" s="1186"/>
      <c r="B20" s="1196">
        <v>17</v>
      </c>
      <c r="C20" s="1197" t="s">
        <v>40</v>
      </c>
      <c r="D20" s="1197" t="s">
        <v>38</v>
      </c>
      <c r="E20" s="1198">
        <v>90</v>
      </c>
      <c r="F20" s="1198" t="s">
        <v>34</v>
      </c>
      <c r="G20" s="1199">
        <v>170.7</v>
      </c>
      <c r="H20" s="1200">
        <v>15363</v>
      </c>
      <c r="I20" s="1201"/>
    </row>
    <row r="21" spans="1:9" s="1189" customFormat="1" ht="36" customHeight="1">
      <c r="A21" s="1186"/>
      <c r="B21" s="1196">
        <v>18</v>
      </c>
      <c r="C21" s="1197" t="s">
        <v>193</v>
      </c>
      <c r="D21" s="1197" t="s">
        <v>38</v>
      </c>
      <c r="E21" s="1198">
        <v>50</v>
      </c>
      <c r="F21" s="1198" t="s">
        <v>34</v>
      </c>
      <c r="G21" s="1199">
        <v>183.3</v>
      </c>
      <c r="H21" s="1200">
        <v>9165</v>
      </c>
      <c r="I21" s="1201"/>
    </row>
    <row r="22" spans="1:9" s="1189" customFormat="1" ht="36" customHeight="1">
      <c r="A22" s="1186"/>
      <c r="B22" s="1196">
        <v>19</v>
      </c>
      <c r="C22" s="1197" t="s">
        <v>43</v>
      </c>
      <c r="D22" s="1197" t="s">
        <v>38</v>
      </c>
      <c r="E22" s="1198">
        <v>50</v>
      </c>
      <c r="F22" s="1198" t="s">
        <v>34</v>
      </c>
      <c r="G22" s="1199">
        <v>137</v>
      </c>
      <c r="H22" s="1200">
        <v>6850</v>
      </c>
      <c r="I22" s="1201"/>
    </row>
    <row r="23" spans="2:9" ht="21.75" customHeight="1">
      <c r="B23" s="1196">
        <v>20</v>
      </c>
      <c r="C23" s="1197" t="s">
        <v>50</v>
      </c>
      <c r="D23" s="1197" t="s">
        <v>15</v>
      </c>
      <c r="E23" s="1198">
        <v>1.5195</v>
      </c>
      <c r="F23" s="1198">
        <v>12</v>
      </c>
      <c r="G23" s="1199">
        <v>3290</v>
      </c>
      <c r="H23" s="1200">
        <v>59989.86</v>
      </c>
      <c r="I23" s="1201"/>
    </row>
    <row r="24" spans="2:9" ht="18.75" customHeight="1">
      <c r="B24" s="1196">
        <v>21</v>
      </c>
      <c r="C24" s="1197" t="s">
        <v>137</v>
      </c>
      <c r="D24" s="1197"/>
      <c r="E24" s="1198"/>
      <c r="F24" s="1198"/>
      <c r="G24" s="1199"/>
      <c r="H24" s="1200">
        <v>20000</v>
      </c>
      <c r="I24" s="1201"/>
    </row>
    <row r="25" spans="1:9" s="1189" customFormat="1" ht="21" customHeight="1">
      <c r="A25" s="1186"/>
      <c r="B25" s="1196">
        <v>22</v>
      </c>
      <c r="C25" s="1197" t="s">
        <v>157</v>
      </c>
      <c r="D25" s="1197" t="s">
        <v>66</v>
      </c>
      <c r="E25" s="1205">
        <v>5</v>
      </c>
      <c r="F25" s="1205">
        <v>1</v>
      </c>
      <c r="G25" s="1205">
        <v>1554.56</v>
      </c>
      <c r="H25" s="1200">
        <v>7772.8</v>
      </c>
      <c r="I25" s="1201"/>
    </row>
    <row r="26" spans="1:9" s="1189" customFormat="1" ht="21" customHeight="1">
      <c r="A26" s="1186"/>
      <c r="B26" s="1196">
        <v>23</v>
      </c>
      <c r="C26" s="1197" t="s">
        <v>178</v>
      </c>
      <c r="D26" s="1197" t="s">
        <v>159</v>
      </c>
      <c r="E26" s="1205">
        <v>1</v>
      </c>
      <c r="F26" s="1205">
        <v>1</v>
      </c>
      <c r="G26" s="1205">
        <v>6278</v>
      </c>
      <c r="H26" s="1200">
        <v>6278</v>
      </c>
      <c r="I26" s="1201"/>
    </row>
    <row r="27" spans="1:9" s="1189" customFormat="1" ht="22.5" customHeight="1">
      <c r="A27" s="1186"/>
      <c r="B27" s="1196">
        <v>24</v>
      </c>
      <c r="C27" s="1197" t="s">
        <v>160</v>
      </c>
      <c r="D27" s="1197" t="s">
        <v>75</v>
      </c>
      <c r="E27" s="1205">
        <v>10</v>
      </c>
      <c r="F27" s="1205">
        <v>1</v>
      </c>
      <c r="G27" s="1205">
        <v>531</v>
      </c>
      <c r="H27" s="1200">
        <v>5310</v>
      </c>
      <c r="I27" s="1201"/>
    </row>
    <row r="28" spans="1:9" s="1189" customFormat="1" ht="18" customHeight="1">
      <c r="A28" s="1186"/>
      <c r="B28" s="1196">
        <v>25</v>
      </c>
      <c r="C28" s="1197" t="s">
        <v>161</v>
      </c>
      <c r="D28" s="1197" t="s">
        <v>66</v>
      </c>
      <c r="E28" s="1205">
        <v>6</v>
      </c>
      <c r="F28" s="1205">
        <v>1</v>
      </c>
      <c r="G28" s="1205">
        <v>982.88</v>
      </c>
      <c r="H28" s="1200">
        <v>5897.28</v>
      </c>
      <c r="I28" s="1201"/>
    </row>
    <row r="29" spans="1:9" s="1189" customFormat="1" ht="18" customHeight="1">
      <c r="A29" s="1186"/>
      <c r="B29" s="1196">
        <v>26</v>
      </c>
      <c r="C29" s="1197" t="s">
        <v>194</v>
      </c>
      <c r="D29" s="1197"/>
      <c r="E29" s="1205"/>
      <c r="F29" s="1205"/>
      <c r="G29" s="1205"/>
      <c r="H29" s="1200">
        <v>3829.14</v>
      </c>
      <c r="I29" s="1201"/>
    </row>
    <row r="30" spans="2:12" ht="24" customHeight="1">
      <c r="B30" s="1196">
        <v>27</v>
      </c>
      <c r="C30" s="1197" t="s">
        <v>46</v>
      </c>
      <c r="D30" s="1197"/>
      <c r="E30" s="1198"/>
      <c r="F30" s="1198" t="s">
        <v>47</v>
      </c>
      <c r="G30" s="1199"/>
      <c r="H30" s="1200">
        <v>32091.84</v>
      </c>
      <c r="I30" s="1201"/>
      <c r="L30" s="1206"/>
    </row>
    <row r="31" spans="2:12" ht="24" customHeight="1">
      <c r="B31" s="1196">
        <v>28</v>
      </c>
      <c r="C31" s="1197" t="s">
        <v>195</v>
      </c>
      <c r="D31" s="1197"/>
      <c r="E31" s="1198"/>
      <c r="F31" s="1198"/>
      <c r="G31" s="1199"/>
      <c r="H31" s="1200">
        <v>57000</v>
      </c>
      <c r="I31" s="1201"/>
      <c r="L31" s="1206"/>
    </row>
    <row r="32" spans="2:9" ht="12">
      <c r="B32" s="1207" t="s">
        <v>53</v>
      </c>
      <c r="C32" s="1207"/>
      <c r="D32" s="1207"/>
      <c r="E32" s="1207"/>
      <c r="F32" s="1207"/>
      <c r="G32" s="1208"/>
      <c r="H32" s="1209">
        <v>314879.10349999997</v>
      </c>
      <c r="I32" s="1201"/>
    </row>
    <row r="34" ht="12">
      <c r="H34" s="1210"/>
    </row>
    <row r="35" ht="12">
      <c r="D35" s="1211"/>
    </row>
    <row r="37" ht="12">
      <c r="D37" s="1211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1">
      <selection activeCell="B1" sqref="B1"/>
    </sheetView>
  </sheetViews>
  <sheetFormatPr defaultColWidth="9.140625" defaultRowHeight="12.75"/>
  <cols>
    <col min="1" max="1" width="0" style="1212" hidden="1" customWidth="1"/>
    <col min="2" max="2" width="7.00390625" style="1212" customWidth="1"/>
    <col min="3" max="3" width="50.00390625" style="1212" customWidth="1"/>
    <col min="4" max="4" width="18.00390625" style="1212" customWidth="1"/>
    <col min="5" max="5" width="13.140625" style="1212" customWidth="1"/>
    <col min="6" max="6" width="9.28125" style="1212" customWidth="1"/>
    <col min="7" max="7" width="12.140625" style="1212" customWidth="1"/>
    <col min="8" max="8" width="0" style="1212" hidden="1" customWidth="1"/>
    <col min="9" max="9" width="11.7109375" style="1212" customWidth="1"/>
    <col min="10" max="10" width="6.8515625" style="1213" customWidth="1"/>
    <col min="11" max="11" width="2.421875" style="1213" customWidth="1"/>
    <col min="12" max="12" width="6.28125" style="1213" customWidth="1"/>
    <col min="13" max="16384" width="9.140625" style="1213" customWidth="1"/>
  </cols>
  <sheetData>
    <row r="1" spans="1:10" s="1215" customFormat="1" ht="33" customHeight="1">
      <c r="A1" s="1212"/>
      <c r="B1" s="3429" t="s">
        <v>196</v>
      </c>
      <c r="C1" s="3429"/>
      <c r="D1" s="3429"/>
      <c r="E1" s="3429"/>
      <c r="F1" s="3429"/>
      <c r="G1" s="3429"/>
      <c r="H1" s="3429"/>
      <c r="I1" s="3429"/>
      <c r="J1" s="1214"/>
    </row>
    <row r="2" spans="1:10" s="1215" customFormat="1" ht="12">
      <c r="A2" s="1212"/>
      <c r="B2" s="1212"/>
      <c r="C2" s="1212"/>
      <c r="D2" s="1212"/>
      <c r="E2" s="1212"/>
      <c r="F2" s="1212"/>
      <c r="G2" s="1212"/>
      <c r="H2" s="1212"/>
      <c r="I2" s="1212"/>
      <c r="J2" s="1214"/>
    </row>
    <row r="3" spans="1:12" s="1215" customFormat="1" ht="52.5" customHeight="1">
      <c r="A3" s="1216"/>
      <c r="B3" s="1217" t="s">
        <v>1</v>
      </c>
      <c r="C3" s="1218" t="s">
        <v>2</v>
      </c>
      <c r="D3" s="1218" t="s">
        <v>3</v>
      </c>
      <c r="E3" s="1219" t="s">
        <v>4</v>
      </c>
      <c r="F3" s="1219" t="s">
        <v>5</v>
      </c>
      <c r="G3" s="1219" t="s">
        <v>6</v>
      </c>
      <c r="H3" s="1219"/>
      <c r="I3" s="1220" t="s">
        <v>7</v>
      </c>
      <c r="J3" s="1221"/>
      <c r="K3" s="1222"/>
      <c r="L3" s="1222"/>
    </row>
    <row r="4" spans="1:12" s="1215" customFormat="1" ht="24.75" customHeight="1">
      <c r="A4" s="1212"/>
      <c r="B4" s="1223">
        <v>1</v>
      </c>
      <c r="C4" s="1224" t="s">
        <v>8</v>
      </c>
      <c r="D4" s="1224" t="s">
        <v>9</v>
      </c>
      <c r="E4" s="1225">
        <v>1</v>
      </c>
      <c r="F4" s="1225">
        <v>1</v>
      </c>
      <c r="G4" s="1226">
        <v>5460</v>
      </c>
      <c r="H4" s="1226"/>
      <c r="I4" s="1227">
        <v>5460</v>
      </c>
      <c r="J4" s="1228"/>
      <c r="K4" s="1222"/>
      <c r="L4" s="1222"/>
    </row>
    <row r="5" spans="1:12" s="1215" customFormat="1" ht="25.5" customHeight="1">
      <c r="A5" s="1212"/>
      <c r="B5" s="1223">
        <v>2</v>
      </c>
      <c r="C5" s="1224" t="s">
        <v>10</v>
      </c>
      <c r="D5" s="1224" t="s">
        <v>11</v>
      </c>
      <c r="E5" s="1225">
        <v>0.05</v>
      </c>
      <c r="F5" s="1225">
        <v>3</v>
      </c>
      <c r="G5" s="1226">
        <v>6500</v>
      </c>
      <c r="H5" s="1226"/>
      <c r="I5" s="1227">
        <v>975</v>
      </c>
      <c r="J5" s="1228"/>
      <c r="K5" s="1222"/>
      <c r="L5" s="1222"/>
    </row>
    <row r="6" spans="1:12" s="1215" customFormat="1" ht="22.5" customHeight="1">
      <c r="A6" s="1212"/>
      <c r="B6" s="1223">
        <v>3</v>
      </c>
      <c r="C6" s="1224" t="s">
        <v>12</v>
      </c>
      <c r="D6" s="1224" t="s">
        <v>28</v>
      </c>
      <c r="E6" s="1225">
        <v>3</v>
      </c>
      <c r="F6" s="1225">
        <v>2</v>
      </c>
      <c r="G6" s="1226">
        <v>146.72</v>
      </c>
      <c r="H6" s="1226"/>
      <c r="I6" s="1227">
        <v>880.32</v>
      </c>
      <c r="J6" s="1228"/>
      <c r="K6" s="1222"/>
      <c r="L6" s="1222"/>
    </row>
    <row r="7" spans="1:12" s="1215" customFormat="1" ht="24" customHeight="1">
      <c r="A7" s="1212"/>
      <c r="B7" s="1223">
        <v>4</v>
      </c>
      <c r="C7" s="1224" t="s">
        <v>14</v>
      </c>
      <c r="D7" s="1224" t="s">
        <v>15</v>
      </c>
      <c r="E7" s="1225">
        <v>0.5488000000000001</v>
      </c>
      <c r="F7" s="1225">
        <v>2</v>
      </c>
      <c r="G7" s="1226">
        <v>1500</v>
      </c>
      <c r="H7" s="1226"/>
      <c r="I7" s="1227">
        <v>1646.4</v>
      </c>
      <c r="J7" s="1228"/>
      <c r="K7" s="1222"/>
      <c r="L7" s="1222"/>
    </row>
    <row r="8" spans="1:12" s="1215" customFormat="1" ht="24.75" customHeight="1">
      <c r="A8" s="1212"/>
      <c r="B8" s="1223">
        <v>5</v>
      </c>
      <c r="C8" s="1224" t="s">
        <v>16</v>
      </c>
      <c r="D8" s="1224" t="s">
        <v>15</v>
      </c>
      <c r="E8" s="1225">
        <v>0.5488000000000001</v>
      </c>
      <c r="F8" s="1225">
        <v>2</v>
      </c>
      <c r="G8" s="1226">
        <v>1440</v>
      </c>
      <c r="H8" s="1226"/>
      <c r="I8" s="1227">
        <v>1580.544</v>
      </c>
      <c r="J8" s="1228"/>
      <c r="K8" s="1222"/>
      <c r="L8" s="1222"/>
    </row>
    <row r="9" spans="1:12" s="1215" customFormat="1" ht="25.5" customHeight="1">
      <c r="A9" s="1212"/>
      <c r="B9" s="1223">
        <v>6</v>
      </c>
      <c r="C9" s="1224" t="s">
        <v>17</v>
      </c>
      <c r="D9" s="1224" t="s">
        <v>15</v>
      </c>
      <c r="E9" s="1225">
        <v>0.5488000000000001</v>
      </c>
      <c r="F9" s="1225">
        <v>2</v>
      </c>
      <c r="G9" s="1226">
        <v>1320</v>
      </c>
      <c r="H9" s="1226"/>
      <c r="I9" s="1227">
        <v>1448.832</v>
      </c>
      <c r="J9" s="1228"/>
      <c r="K9" s="1222"/>
      <c r="L9" s="1222"/>
    </row>
    <row r="10" spans="1:12" s="1215" customFormat="1" ht="26.25" customHeight="1">
      <c r="A10" s="1212"/>
      <c r="B10" s="1223">
        <v>7</v>
      </c>
      <c r="C10" s="1224" t="s">
        <v>18</v>
      </c>
      <c r="D10" s="1224" t="s">
        <v>19</v>
      </c>
      <c r="E10" s="1225">
        <v>0.3</v>
      </c>
      <c r="F10" s="1225">
        <v>2</v>
      </c>
      <c r="G10" s="1226">
        <v>559.29</v>
      </c>
      <c r="H10" s="1226"/>
      <c r="I10" s="1227">
        <v>335.57399999999996</v>
      </c>
      <c r="J10" s="1228"/>
      <c r="K10" s="1222"/>
      <c r="L10" s="1222"/>
    </row>
    <row r="11" spans="1:12" s="1215" customFormat="1" ht="42" customHeight="1">
      <c r="A11" s="1212"/>
      <c r="B11" s="1223">
        <v>8</v>
      </c>
      <c r="C11" s="1224" t="s">
        <v>169</v>
      </c>
      <c r="D11" s="1224" t="s">
        <v>15</v>
      </c>
      <c r="E11" s="1225">
        <v>0.5488000000000001</v>
      </c>
      <c r="F11" s="1225">
        <v>2</v>
      </c>
      <c r="G11" s="1226">
        <v>1099</v>
      </c>
      <c r="H11" s="1226"/>
      <c r="I11" s="1227">
        <v>1206.2624</v>
      </c>
      <c r="J11" s="1228"/>
      <c r="K11" s="1222"/>
      <c r="L11" s="1222"/>
    </row>
    <row r="12" spans="1:12" s="1215" customFormat="1" ht="33.75" customHeight="1">
      <c r="A12" s="1212"/>
      <c r="B12" s="1223">
        <v>9</v>
      </c>
      <c r="C12" s="1224" t="s">
        <v>105</v>
      </c>
      <c r="D12" s="1224" t="s">
        <v>15</v>
      </c>
      <c r="E12" s="1225">
        <v>0.5488000000000001</v>
      </c>
      <c r="F12" s="1225">
        <v>2</v>
      </c>
      <c r="G12" s="1229">
        <v>1710</v>
      </c>
      <c r="H12" s="1229"/>
      <c r="I12" s="1227">
        <v>1876.8960000000002</v>
      </c>
      <c r="J12" s="1228"/>
      <c r="K12" s="1222"/>
      <c r="L12" s="1222"/>
    </row>
    <row r="13" spans="1:12" s="1215" customFormat="1" ht="31.5" customHeight="1">
      <c r="A13" s="1212"/>
      <c r="B13" s="1223">
        <v>10</v>
      </c>
      <c r="C13" s="1224" t="s">
        <v>22</v>
      </c>
      <c r="D13" s="1224" t="s">
        <v>23</v>
      </c>
      <c r="E13" s="1225">
        <v>1</v>
      </c>
      <c r="F13" s="1225">
        <v>2</v>
      </c>
      <c r="G13" s="1226">
        <v>965</v>
      </c>
      <c r="H13" s="1226"/>
      <c r="I13" s="1227">
        <v>1930</v>
      </c>
      <c r="J13" s="1228"/>
      <c r="K13" s="1222"/>
      <c r="L13" s="1222"/>
    </row>
    <row r="14" spans="1:12" s="1215" customFormat="1" ht="24.75" customHeight="1">
      <c r="A14" s="1212"/>
      <c r="B14" s="1223">
        <v>11</v>
      </c>
      <c r="C14" s="1224" t="s">
        <v>25</v>
      </c>
      <c r="D14" s="1224" t="s">
        <v>15</v>
      </c>
      <c r="E14" s="1225">
        <v>0.5488000000000001</v>
      </c>
      <c r="F14" s="1225">
        <v>1</v>
      </c>
      <c r="G14" s="1230">
        <v>9936</v>
      </c>
      <c r="H14" s="1230"/>
      <c r="I14" s="1227">
        <v>5452.876800000001</v>
      </c>
      <c r="J14" s="1228"/>
      <c r="K14" s="1222"/>
      <c r="L14" s="1222"/>
    </row>
    <row r="15" spans="1:12" s="1215" customFormat="1" ht="24.75" customHeight="1">
      <c r="A15" s="1212"/>
      <c r="B15" s="1223">
        <v>12</v>
      </c>
      <c r="C15" s="1224" t="s">
        <v>26</v>
      </c>
      <c r="D15" s="1224" t="s">
        <v>9</v>
      </c>
      <c r="E15" s="1225">
        <v>1</v>
      </c>
      <c r="F15" s="1225">
        <v>2</v>
      </c>
      <c r="G15" s="1230">
        <v>850</v>
      </c>
      <c r="H15" s="1230"/>
      <c r="I15" s="1227">
        <v>1700</v>
      </c>
      <c r="J15" s="1228"/>
      <c r="K15" s="1222"/>
      <c r="L15" s="1222"/>
    </row>
    <row r="16" spans="1:12" s="1215" customFormat="1" ht="33.75" customHeight="1">
      <c r="A16" s="1212"/>
      <c r="B16" s="1223">
        <v>13</v>
      </c>
      <c r="C16" s="1224" t="s">
        <v>136</v>
      </c>
      <c r="D16" s="1224" t="s">
        <v>30</v>
      </c>
      <c r="E16" s="1225">
        <v>0.5488000000000001</v>
      </c>
      <c r="F16" s="1225">
        <v>1</v>
      </c>
      <c r="G16" s="1226">
        <v>8039</v>
      </c>
      <c r="H16" s="1226"/>
      <c r="I16" s="1227">
        <v>4411.8032</v>
      </c>
      <c r="J16" s="1228"/>
      <c r="K16" s="1222"/>
      <c r="L16" s="1222"/>
    </row>
    <row r="17" spans="1:12" s="1215" customFormat="1" ht="24" customHeight="1">
      <c r="A17" s="1212"/>
      <c r="B17" s="1223">
        <v>14</v>
      </c>
      <c r="C17" s="1224" t="s">
        <v>32</v>
      </c>
      <c r="D17" s="1224" t="s">
        <v>33</v>
      </c>
      <c r="E17" s="1225">
        <v>250</v>
      </c>
      <c r="F17" s="1225" t="s">
        <v>34</v>
      </c>
      <c r="G17" s="1226">
        <v>22.39</v>
      </c>
      <c r="H17" s="1226"/>
      <c r="I17" s="1227">
        <v>5597.5</v>
      </c>
      <c r="J17" s="1228"/>
      <c r="K17" s="1222"/>
      <c r="L17" s="1231"/>
    </row>
    <row r="18" spans="1:12" s="1215" customFormat="1" ht="27.75" customHeight="1">
      <c r="A18" s="1212"/>
      <c r="B18" s="1223">
        <v>15</v>
      </c>
      <c r="C18" s="1224" t="s">
        <v>35</v>
      </c>
      <c r="D18" s="1224" t="s">
        <v>36</v>
      </c>
      <c r="E18" s="1225">
        <v>0.3</v>
      </c>
      <c r="F18" s="1225" t="s">
        <v>34</v>
      </c>
      <c r="G18" s="1226">
        <v>408.6</v>
      </c>
      <c r="H18" s="1226"/>
      <c r="I18" s="1227">
        <v>122.58</v>
      </c>
      <c r="J18" s="1228"/>
      <c r="K18" s="1222"/>
      <c r="L18" s="1222"/>
    </row>
    <row r="19" spans="1:12" s="1215" customFormat="1" ht="24.75" customHeight="1">
      <c r="A19" s="1212"/>
      <c r="B19" s="1223">
        <v>16</v>
      </c>
      <c r="C19" s="1224" t="s">
        <v>37</v>
      </c>
      <c r="D19" s="1224" t="s">
        <v>38</v>
      </c>
      <c r="E19" s="1225">
        <v>70</v>
      </c>
      <c r="F19" s="1225" t="s">
        <v>34</v>
      </c>
      <c r="G19" s="1226">
        <v>20.13</v>
      </c>
      <c r="H19" s="1226"/>
      <c r="I19" s="1227">
        <v>1409.1</v>
      </c>
      <c r="J19" s="1228"/>
      <c r="K19" s="1222"/>
      <c r="L19" s="1222"/>
    </row>
    <row r="20" spans="1:12" s="1215" customFormat="1" ht="36" customHeight="1">
      <c r="A20" s="1212"/>
      <c r="B20" s="1223">
        <v>17</v>
      </c>
      <c r="C20" s="1224" t="s">
        <v>39</v>
      </c>
      <c r="D20" s="1224" t="s">
        <v>33</v>
      </c>
      <c r="E20" s="1225">
        <v>150</v>
      </c>
      <c r="F20" s="1225" t="s">
        <v>34</v>
      </c>
      <c r="G20" s="1226">
        <v>41.8</v>
      </c>
      <c r="H20" s="1226"/>
      <c r="I20" s="1227">
        <v>6270</v>
      </c>
      <c r="J20" s="1228"/>
      <c r="K20" s="1222"/>
      <c r="L20" s="1222"/>
    </row>
    <row r="21" spans="1:12" s="1215" customFormat="1" ht="30" customHeight="1">
      <c r="A21" s="1212"/>
      <c r="B21" s="1223">
        <v>18</v>
      </c>
      <c r="C21" s="1224" t="s">
        <v>46</v>
      </c>
      <c r="D21" s="1224"/>
      <c r="E21" s="1225"/>
      <c r="F21" s="1225" t="s">
        <v>47</v>
      </c>
      <c r="G21" s="1226"/>
      <c r="H21" s="1226"/>
      <c r="I21" s="1227">
        <v>8429.568</v>
      </c>
      <c r="J21" s="1228"/>
      <c r="K21" s="1222"/>
      <c r="L21" s="1222"/>
    </row>
    <row r="22" spans="1:12" s="1215" customFormat="1" ht="21" customHeight="1">
      <c r="A22" s="1212"/>
      <c r="B22" s="1223">
        <v>19</v>
      </c>
      <c r="C22" s="1224" t="s">
        <v>48</v>
      </c>
      <c r="D22" s="1224"/>
      <c r="E22" s="1225"/>
      <c r="F22" s="1225"/>
      <c r="G22" s="1226"/>
      <c r="H22" s="1226"/>
      <c r="I22" s="1227">
        <v>1382.9759999999999</v>
      </c>
      <c r="J22" s="1228"/>
      <c r="K22" s="1222"/>
      <c r="L22" s="1222"/>
    </row>
    <row r="23" spans="2:12" ht="27.75" customHeight="1">
      <c r="B23" s="1223">
        <v>20</v>
      </c>
      <c r="C23" s="1224" t="s">
        <v>50</v>
      </c>
      <c r="D23" s="1224" t="s">
        <v>15</v>
      </c>
      <c r="E23" s="1225">
        <v>0.5488000000000001</v>
      </c>
      <c r="F23" s="1225">
        <v>12</v>
      </c>
      <c r="G23" s="1226">
        <v>3290</v>
      </c>
      <c r="H23" s="1226"/>
      <c r="I23" s="1227">
        <v>21666.624000000003</v>
      </c>
      <c r="J23" s="1228"/>
      <c r="K23" s="1232"/>
      <c r="L23" s="1232"/>
    </row>
    <row r="24" spans="2:12" ht="21.75" customHeight="1">
      <c r="B24" s="1223">
        <v>21</v>
      </c>
      <c r="C24" s="1224" t="s">
        <v>51</v>
      </c>
      <c r="D24" s="1224"/>
      <c r="E24" s="1225"/>
      <c r="F24" s="1225"/>
      <c r="G24" s="1226"/>
      <c r="H24" s="1226"/>
      <c r="I24" s="1227">
        <v>3800</v>
      </c>
      <c r="J24" s="1228"/>
      <c r="K24" s="1232"/>
      <c r="L24" s="1232"/>
    </row>
    <row r="25" spans="2:12" ht="18.75" customHeight="1">
      <c r="B25" s="1223">
        <v>22</v>
      </c>
      <c r="C25" s="1224" t="s">
        <v>137</v>
      </c>
      <c r="D25" s="1224"/>
      <c r="E25" s="1225"/>
      <c r="F25" s="1225"/>
      <c r="G25" s="1226"/>
      <c r="H25" s="1226"/>
      <c r="I25" s="1227">
        <v>1000</v>
      </c>
      <c r="J25" s="1228"/>
      <c r="K25" s="1232"/>
      <c r="L25" s="1232"/>
    </row>
    <row r="26" spans="1:12" s="1215" customFormat="1" ht="21" customHeight="1">
      <c r="A26" s="1212"/>
      <c r="B26" s="1223">
        <v>23</v>
      </c>
      <c r="C26" s="1233" t="s">
        <v>71</v>
      </c>
      <c r="D26" s="1234" t="s">
        <v>66</v>
      </c>
      <c r="E26" s="1235">
        <v>8</v>
      </c>
      <c r="F26" s="1235">
        <v>1</v>
      </c>
      <c r="G26" s="1236">
        <v>1585.23</v>
      </c>
      <c r="H26" s="1237"/>
      <c r="I26" s="1238">
        <v>12681.84</v>
      </c>
      <c r="J26" s="1228"/>
      <c r="K26" s="1222"/>
      <c r="L26" s="1222"/>
    </row>
    <row r="27" spans="1:12" s="1215" customFormat="1" ht="22.5" customHeight="1">
      <c r="A27" s="1212"/>
      <c r="B27" s="1223">
        <v>24</v>
      </c>
      <c r="C27" s="1239" t="s">
        <v>72</v>
      </c>
      <c r="D27" s="1239" t="s">
        <v>73</v>
      </c>
      <c r="E27" s="1240">
        <v>4</v>
      </c>
      <c r="F27" s="1240">
        <v>1</v>
      </c>
      <c r="G27" s="1236">
        <v>4152</v>
      </c>
      <c r="H27" s="1237"/>
      <c r="I27" s="1241">
        <v>16608</v>
      </c>
      <c r="J27" s="1228"/>
      <c r="K27" s="1222"/>
      <c r="L27" s="1222"/>
    </row>
    <row r="28" spans="1:12" s="1215" customFormat="1" ht="18" customHeight="1">
      <c r="A28" s="1212"/>
      <c r="B28" s="1223">
        <v>25</v>
      </c>
      <c r="C28" s="1234" t="s">
        <v>74</v>
      </c>
      <c r="D28" s="1234" t="s">
        <v>75</v>
      </c>
      <c r="E28" s="1235">
        <v>1</v>
      </c>
      <c r="F28" s="1235">
        <v>1</v>
      </c>
      <c r="G28" s="1235">
        <v>4152</v>
      </c>
      <c r="H28" s="1235"/>
      <c r="I28" s="1238">
        <v>4152</v>
      </c>
      <c r="J28" s="1228"/>
      <c r="K28" s="1222"/>
      <c r="L28" s="1222"/>
    </row>
    <row r="29" spans="2:12" ht="25.5" customHeight="1">
      <c r="B29" s="1223">
        <v>26</v>
      </c>
      <c r="C29" s="1233" t="s">
        <v>68</v>
      </c>
      <c r="D29" s="1234" t="s">
        <v>69</v>
      </c>
      <c r="E29" s="1235">
        <v>2</v>
      </c>
      <c r="F29" s="1235">
        <v>1</v>
      </c>
      <c r="G29" s="1236">
        <v>531</v>
      </c>
      <c r="H29" s="1237"/>
      <c r="I29" s="1238">
        <v>1062</v>
      </c>
      <c r="J29" s="1228"/>
      <c r="K29" s="1232"/>
      <c r="L29" s="1232"/>
    </row>
    <row r="30" spans="2:12" ht="12">
      <c r="B30" s="1242" t="s">
        <v>53</v>
      </c>
      <c r="C30" s="1242"/>
      <c r="D30" s="1242"/>
      <c r="E30" s="1242"/>
      <c r="F30" s="1242"/>
      <c r="G30" s="1243"/>
      <c r="H30" s="1243"/>
      <c r="I30" s="1244">
        <v>113086.6964</v>
      </c>
      <c r="J30" s="1228"/>
      <c r="K30" s="1232"/>
      <c r="L30" s="1232"/>
    </row>
    <row r="32" spans="9:10" ht="12">
      <c r="I32" s="1245"/>
      <c r="J32" s="1213" t="s">
        <v>54</v>
      </c>
    </row>
    <row r="33" ht="12">
      <c r="D33" s="1246" t="s">
        <v>54</v>
      </c>
    </row>
    <row r="34" ht="12">
      <c r="D34" s="1212" t="s">
        <v>54</v>
      </c>
    </row>
    <row r="35" ht="12">
      <c r="D35" s="1246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B1">
      <selection activeCell="B1" sqref="B1"/>
    </sheetView>
  </sheetViews>
  <sheetFormatPr defaultColWidth="9.140625" defaultRowHeight="12.75"/>
  <cols>
    <col min="1" max="1" width="0" style="1247" hidden="1" customWidth="1"/>
    <col min="2" max="2" width="4.8515625" style="1247" customWidth="1"/>
    <col min="3" max="3" width="49.28125" style="1247" customWidth="1"/>
    <col min="4" max="4" width="15.7109375" style="1247" customWidth="1"/>
    <col min="5" max="5" width="11.00390625" style="1247" customWidth="1"/>
    <col min="6" max="6" width="9.28125" style="1247" customWidth="1"/>
    <col min="7" max="7" width="12.57421875" style="1247" customWidth="1"/>
    <col min="8" max="8" width="14.7109375" style="1247" customWidth="1"/>
    <col min="9" max="9" width="6.421875" style="1248" customWidth="1"/>
    <col min="10" max="10" width="11.57421875" style="1249" customWidth="1"/>
    <col min="11" max="16384" width="9.140625" style="1249" customWidth="1"/>
  </cols>
  <sheetData>
    <row r="1" spans="1:9" s="1250" customFormat="1" ht="51" customHeight="1">
      <c r="A1" s="1247"/>
      <c r="B1" s="3430" t="s">
        <v>197</v>
      </c>
      <c r="C1" s="3430"/>
      <c r="D1" s="3430"/>
      <c r="E1" s="3430"/>
      <c r="F1" s="3430"/>
      <c r="G1" s="3430"/>
      <c r="H1" s="3430"/>
      <c r="I1" s="1248"/>
    </row>
    <row r="2" spans="1:9" s="1250" customFormat="1" ht="15" customHeight="1">
      <c r="A2" s="1247"/>
      <c r="B2" s="1251"/>
      <c r="C2" s="1251"/>
      <c r="D2" s="1251"/>
      <c r="E2" s="1251"/>
      <c r="F2" s="1251"/>
      <c r="G2" s="1251"/>
      <c r="H2" s="1251"/>
      <c r="I2" s="1248"/>
    </row>
    <row r="3" spans="1:11" s="1250" customFormat="1" ht="52.5" customHeight="1">
      <c r="A3" s="1252"/>
      <c r="B3" s="1253" t="s">
        <v>1</v>
      </c>
      <c r="C3" s="1254" t="s">
        <v>2</v>
      </c>
      <c r="D3" s="1254" t="s">
        <v>3</v>
      </c>
      <c r="E3" s="1255" t="s">
        <v>4</v>
      </c>
      <c r="F3" s="1255" t="s">
        <v>5</v>
      </c>
      <c r="G3" s="1256" t="s">
        <v>6</v>
      </c>
      <c r="H3" s="1256" t="s">
        <v>7</v>
      </c>
      <c r="I3" s="1257"/>
      <c r="J3" s="1258"/>
      <c r="K3" s="1258"/>
    </row>
    <row r="4" spans="1:11" s="1250" customFormat="1" ht="21.75" customHeight="1">
      <c r="A4" s="1247"/>
      <c r="B4" s="1259">
        <v>1</v>
      </c>
      <c r="C4" s="1260" t="s">
        <v>8</v>
      </c>
      <c r="D4" s="1261" t="s">
        <v>9</v>
      </c>
      <c r="E4" s="1262">
        <v>1</v>
      </c>
      <c r="F4" s="1262">
        <v>1</v>
      </c>
      <c r="G4" s="1263">
        <v>5460</v>
      </c>
      <c r="H4" s="1264">
        <v>5460</v>
      </c>
      <c r="I4" s="1265"/>
      <c r="J4" s="1258"/>
      <c r="K4" s="1258"/>
    </row>
    <row r="5" spans="1:11" s="1250" customFormat="1" ht="25.5" customHeight="1">
      <c r="A5" s="1247"/>
      <c r="B5" s="1259">
        <v>2</v>
      </c>
      <c r="C5" s="1260" t="s">
        <v>10</v>
      </c>
      <c r="D5" s="1261" t="s">
        <v>11</v>
      </c>
      <c r="E5" s="1262">
        <v>0.2</v>
      </c>
      <c r="F5" s="1262">
        <v>2</v>
      </c>
      <c r="G5" s="1266">
        <v>6500</v>
      </c>
      <c r="H5" s="1264">
        <v>2600</v>
      </c>
      <c r="I5" s="1265"/>
      <c r="J5" s="1258"/>
      <c r="K5" s="1258"/>
    </row>
    <row r="6" spans="1:11" s="1250" customFormat="1" ht="19.5" customHeight="1">
      <c r="A6" s="1247"/>
      <c r="B6" s="1259">
        <v>3</v>
      </c>
      <c r="C6" s="1260" t="s">
        <v>12</v>
      </c>
      <c r="D6" s="1261" t="s">
        <v>13</v>
      </c>
      <c r="E6" s="1262">
        <v>2</v>
      </c>
      <c r="F6" s="1262">
        <v>2</v>
      </c>
      <c r="G6" s="1266">
        <v>146.72</v>
      </c>
      <c r="H6" s="1264">
        <v>586.88</v>
      </c>
      <c r="I6" s="1265"/>
      <c r="J6" s="1258"/>
      <c r="K6" s="1258"/>
    </row>
    <row r="7" spans="1:11" s="1250" customFormat="1" ht="24" customHeight="1">
      <c r="A7" s="1247"/>
      <c r="B7" s="1259">
        <v>4</v>
      </c>
      <c r="C7" s="1260" t="s">
        <v>14</v>
      </c>
      <c r="D7" s="1261" t="s">
        <v>15</v>
      </c>
      <c r="E7" s="1262">
        <v>0.4104</v>
      </c>
      <c r="F7" s="1262">
        <v>2</v>
      </c>
      <c r="G7" s="1266">
        <v>1500</v>
      </c>
      <c r="H7" s="1264">
        <v>1231.2</v>
      </c>
      <c r="I7" s="1265"/>
      <c r="J7" s="1258"/>
      <c r="K7" s="1258"/>
    </row>
    <row r="8" spans="1:11" s="1250" customFormat="1" ht="30.75" customHeight="1">
      <c r="A8" s="1247"/>
      <c r="B8" s="1259">
        <v>5</v>
      </c>
      <c r="C8" s="1260" t="s">
        <v>16</v>
      </c>
      <c r="D8" s="1261" t="s">
        <v>15</v>
      </c>
      <c r="E8" s="1262">
        <v>0.4104</v>
      </c>
      <c r="F8" s="1262">
        <v>2</v>
      </c>
      <c r="G8" s="1266">
        <v>1440</v>
      </c>
      <c r="H8" s="1264">
        <v>1181.952</v>
      </c>
      <c r="I8" s="1265"/>
      <c r="J8" s="1258"/>
      <c r="K8" s="1258"/>
    </row>
    <row r="9" spans="1:11" s="1250" customFormat="1" ht="28.5" customHeight="1">
      <c r="A9" s="1247"/>
      <c r="B9" s="1259">
        <v>6</v>
      </c>
      <c r="C9" s="1260" t="s">
        <v>17</v>
      </c>
      <c r="D9" s="1261" t="s">
        <v>15</v>
      </c>
      <c r="E9" s="1262">
        <v>0.4104</v>
      </c>
      <c r="F9" s="1262">
        <v>2</v>
      </c>
      <c r="G9" s="1266">
        <v>1320</v>
      </c>
      <c r="H9" s="1264">
        <v>1083.456</v>
      </c>
      <c r="I9" s="1265"/>
      <c r="J9" s="1258"/>
      <c r="K9" s="1258"/>
    </row>
    <row r="10" spans="1:11" s="1250" customFormat="1" ht="28.5" customHeight="1">
      <c r="A10" s="1247"/>
      <c r="B10" s="1259">
        <v>7</v>
      </c>
      <c r="C10" s="1260" t="s">
        <v>18</v>
      </c>
      <c r="D10" s="1261" t="s">
        <v>19</v>
      </c>
      <c r="E10" s="1262">
        <v>0.8</v>
      </c>
      <c r="F10" s="1262">
        <v>2</v>
      </c>
      <c r="G10" s="1266">
        <v>559.29</v>
      </c>
      <c r="H10" s="1264">
        <v>894.864</v>
      </c>
      <c r="I10" s="1265"/>
      <c r="J10" s="1258"/>
      <c r="K10" s="1258"/>
    </row>
    <row r="11" spans="1:11" s="1250" customFormat="1" ht="45" customHeight="1">
      <c r="A11" s="1247"/>
      <c r="B11" s="1259">
        <v>8</v>
      </c>
      <c r="C11" s="1260" t="s">
        <v>20</v>
      </c>
      <c r="D11" s="1261" t="s">
        <v>15</v>
      </c>
      <c r="E11" s="1262">
        <v>0.4104</v>
      </c>
      <c r="F11" s="1262">
        <v>2</v>
      </c>
      <c r="G11" s="1266">
        <v>1099</v>
      </c>
      <c r="H11" s="1264">
        <v>902.0591999999999</v>
      </c>
      <c r="I11" s="1265"/>
      <c r="J11" s="1258"/>
      <c r="K11" s="1258"/>
    </row>
    <row r="12" spans="1:11" s="1250" customFormat="1" ht="53.25" customHeight="1">
      <c r="A12" s="1247"/>
      <c r="B12" s="1259">
        <v>9</v>
      </c>
      <c r="C12" s="1260" t="s">
        <v>21</v>
      </c>
      <c r="D12" s="1261" t="s">
        <v>15</v>
      </c>
      <c r="E12" s="1262">
        <v>0.4104</v>
      </c>
      <c r="F12" s="1262">
        <v>2</v>
      </c>
      <c r="G12" s="1267">
        <v>1710</v>
      </c>
      <c r="H12" s="1264">
        <v>1403.568</v>
      </c>
      <c r="I12" s="1265"/>
      <c r="J12" s="1258"/>
      <c r="K12" s="1258"/>
    </row>
    <row r="13" spans="1:11" s="1250" customFormat="1" ht="24.75" customHeight="1">
      <c r="A13" s="1247"/>
      <c r="B13" s="1259">
        <v>10</v>
      </c>
      <c r="C13" s="1260" t="s">
        <v>26</v>
      </c>
      <c r="D13" s="1261" t="s">
        <v>9</v>
      </c>
      <c r="E13" s="1262">
        <v>1</v>
      </c>
      <c r="F13" s="1262">
        <v>2</v>
      </c>
      <c r="G13" s="1268">
        <v>3036.14</v>
      </c>
      <c r="H13" s="1264">
        <v>6072.28</v>
      </c>
      <c r="I13" s="1265"/>
      <c r="J13" s="1258"/>
      <c r="K13" s="1258"/>
    </row>
    <row r="14" spans="1:11" s="1250" customFormat="1" ht="39" customHeight="1">
      <c r="A14" s="1247"/>
      <c r="B14" s="1259">
        <v>11</v>
      </c>
      <c r="C14" s="1260" t="s">
        <v>29</v>
      </c>
      <c r="D14" s="1261" t="s">
        <v>30</v>
      </c>
      <c r="E14" s="1262">
        <v>0.4104</v>
      </c>
      <c r="F14" s="1262">
        <v>1</v>
      </c>
      <c r="G14" s="1266">
        <v>8039</v>
      </c>
      <c r="H14" s="1264">
        <v>3299.2056</v>
      </c>
      <c r="I14" s="1265"/>
      <c r="J14" s="1258"/>
      <c r="K14" s="1258"/>
    </row>
    <row r="15" spans="1:11" s="1250" customFormat="1" ht="20.25" customHeight="1">
      <c r="A15" s="1247"/>
      <c r="B15" s="1259">
        <v>12</v>
      </c>
      <c r="C15" s="1260" t="s">
        <v>32</v>
      </c>
      <c r="D15" s="1260" t="s">
        <v>33</v>
      </c>
      <c r="E15" s="1262">
        <v>45</v>
      </c>
      <c r="F15" s="1269" t="s">
        <v>34</v>
      </c>
      <c r="G15" s="1266">
        <v>22.39</v>
      </c>
      <c r="H15" s="1264">
        <v>1007.55</v>
      </c>
      <c r="I15" s="1265"/>
      <c r="J15" s="1258"/>
      <c r="K15" s="1258"/>
    </row>
    <row r="16" spans="1:11" s="1250" customFormat="1" ht="23.25" customHeight="1">
      <c r="A16" s="1247"/>
      <c r="B16" s="1259">
        <v>13</v>
      </c>
      <c r="C16" s="1260" t="s">
        <v>35</v>
      </c>
      <c r="D16" s="1260" t="s">
        <v>36</v>
      </c>
      <c r="E16" s="1262">
        <v>1</v>
      </c>
      <c r="F16" s="1269" t="s">
        <v>34</v>
      </c>
      <c r="G16" s="1266">
        <v>408.6</v>
      </c>
      <c r="H16" s="1264">
        <v>408.6</v>
      </c>
      <c r="I16" s="1265"/>
      <c r="J16" s="1258"/>
      <c r="K16" s="1258"/>
    </row>
    <row r="17" spans="1:11" s="1250" customFormat="1" ht="19.5" customHeight="1">
      <c r="A17" s="1247"/>
      <c r="B17" s="1259">
        <v>14</v>
      </c>
      <c r="C17" s="1260" t="s">
        <v>37</v>
      </c>
      <c r="D17" s="1260" t="s">
        <v>38</v>
      </c>
      <c r="E17" s="1262">
        <v>15</v>
      </c>
      <c r="F17" s="1269" t="s">
        <v>34</v>
      </c>
      <c r="G17" s="1266">
        <v>20.13</v>
      </c>
      <c r="H17" s="1264">
        <v>301.95</v>
      </c>
      <c r="I17" s="1265"/>
      <c r="J17" s="1258"/>
      <c r="K17" s="1270"/>
    </row>
    <row r="18" spans="1:11" s="1250" customFormat="1" ht="28.5" customHeight="1">
      <c r="A18" s="1247"/>
      <c r="B18" s="1259">
        <v>15</v>
      </c>
      <c r="C18" s="1260" t="s">
        <v>39</v>
      </c>
      <c r="D18" s="1260" t="s">
        <v>33</v>
      </c>
      <c r="E18" s="1262">
        <v>40</v>
      </c>
      <c r="F18" s="1269" t="s">
        <v>34</v>
      </c>
      <c r="G18" s="1266">
        <v>41.8</v>
      </c>
      <c r="H18" s="1264">
        <v>1672</v>
      </c>
      <c r="I18" s="1265"/>
      <c r="J18" s="1258"/>
      <c r="K18" s="1258"/>
    </row>
    <row r="19" spans="1:11" s="1250" customFormat="1" ht="27" customHeight="1">
      <c r="A19" s="1247"/>
      <c r="B19" s="1259">
        <v>16</v>
      </c>
      <c r="C19" s="1260" t="s">
        <v>40</v>
      </c>
      <c r="D19" s="1260" t="s">
        <v>38</v>
      </c>
      <c r="E19" s="1262">
        <v>10</v>
      </c>
      <c r="F19" s="1269" t="s">
        <v>34</v>
      </c>
      <c r="G19" s="1266">
        <v>170.7</v>
      </c>
      <c r="H19" s="1264">
        <v>1707</v>
      </c>
      <c r="I19" s="1265"/>
      <c r="J19" s="1258"/>
      <c r="K19" s="1258"/>
    </row>
    <row r="20" spans="1:11" s="1250" customFormat="1" ht="25.5" customHeight="1">
      <c r="A20" s="1247"/>
      <c r="B20" s="1259">
        <v>17</v>
      </c>
      <c r="C20" s="1260" t="s">
        <v>41</v>
      </c>
      <c r="D20" s="1260" t="s">
        <v>38</v>
      </c>
      <c r="E20" s="1262">
        <v>10</v>
      </c>
      <c r="F20" s="1269" t="s">
        <v>34</v>
      </c>
      <c r="G20" s="1266">
        <v>183.3</v>
      </c>
      <c r="H20" s="1264">
        <v>1833</v>
      </c>
      <c r="I20" s="1265"/>
      <c r="J20" s="1258"/>
      <c r="K20" s="1258"/>
    </row>
    <row r="21" spans="1:11" s="1250" customFormat="1" ht="24" customHeight="1">
      <c r="A21" s="1247"/>
      <c r="B21" s="1259">
        <v>18</v>
      </c>
      <c r="C21" s="1260" t="s">
        <v>42</v>
      </c>
      <c r="D21" s="1260" t="s">
        <v>38</v>
      </c>
      <c r="E21" s="1262">
        <v>15</v>
      </c>
      <c r="F21" s="1269" t="s">
        <v>34</v>
      </c>
      <c r="G21" s="1266">
        <v>36.39</v>
      </c>
      <c r="H21" s="1264">
        <v>545.85</v>
      </c>
      <c r="I21" s="1265"/>
      <c r="J21" s="1258"/>
      <c r="K21" s="1258"/>
    </row>
    <row r="22" spans="1:11" s="1250" customFormat="1" ht="25.5" customHeight="1">
      <c r="A22" s="1247"/>
      <c r="B22" s="1259">
        <v>19</v>
      </c>
      <c r="C22" s="1260" t="s">
        <v>43</v>
      </c>
      <c r="D22" s="1260" t="s">
        <v>38</v>
      </c>
      <c r="E22" s="1262">
        <v>20</v>
      </c>
      <c r="F22" s="1269" t="s">
        <v>34</v>
      </c>
      <c r="G22" s="1266">
        <v>137</v>
      </c>
      <c r="H22" s="1264">
        <v>2740</v>
      </c>
      <c r="I22" s="1265"/>
      <c r="J22" s="1258"/>
      <c r="K22" s="1258"/>
    </row>
    <row r="23" spans="2:11" ht="28.5" customHeight="1">
      <c r="B23" s="1259">
        <v>20</v>
      </c>
      <c r="C23" s="1260" t="s">
        <v>50</v>
      </c>
      <c r="D23" s="1261" t="s">
        <v>15</v>
      </c>
      <c r="E23" s="1262">
        <v>0.4104</v>
      </c>
      <c r="F23" s="1262">
        <v>12</v>
      </c>
      <c r="G23" s="1266">
        <v>3290</v>
      </c>
      <c r="H23" s="1264">
        <v>16202.591999999999</v>
      </c>
      <c r="I23" s="1265"/>
      <c r="J23" s="1271"/>
      <c r="K23" s="1271"/>
    </row>
    <row r="24" spans="2:11" ht="17.25" customHeight="1">
      <c r="B24" s="1259">
        <v>21</v>
      </c>
      <c r="C24" s="1260" t="s">
        <v>46</v>
      </c>
      <c r="D24" s="1260"/>
      <c r="E24" s="1262">
        <v>410.4</v>
      </c>
      <c r="F24" s="1269" t="s">
        <v>47</v>
      </c>
      <c r="G24" s="1266"/>
      <c r="H24" s="1264">
        <v>6303.744</v>
      </c>
      <c r="I24" s="1265"/>
      <c r="J24" s="1271"/>
      <c r="K24" s="1271"/>
    </row>
    <row r="25" spans="2:11" ht="16.5" customHeight="1">
      <c r="B25" s="1259">
        <v>22</v>
      </c>
      <c r="C25" s="1260" t="s">
        <v>48</v>
      </c>
      <c r="D25" s="1260" t="s">
        <v>38</v>
      </c>
      <c r="E25" s="1262">
        <v>410.4</v>
      </c>
      <c r="F25" s="1262">
        <v>12</v>
      </c>
      <c r="G25" s="1266">
        <v>0.21</v>
      </c>
      <c r="H25" s="1264">
        <v>1034.2079999999999</v>
      </c>
      <c r="I25" s="1265"/>
      <c r="J25" s="1271"/>
      <c r="K25" s="1271"/>
    </row>
    <row r="26" spans="2:11" ht="17.25" customHeight="1">
      <c r="B26" s="1259">
        <v>23</v>
      </c>
      <c r="C26" s="1260" t="s">
        <v>198</v>
      </c>
      <c r="D26" s="1260"/>
      <c r="E26" s="1262"/>
      <c r="F26" s="1262"/>
      <c r="G26" s="1266"/>
      <c r="H26" s="1264">
        <v>6700</v>
      </c>
      <c r="I26" s="1265"/>
      <c r="J26" s="1271"/>
      <c r="K26" s="1271"/>
    </row>
    <row r="27" spans="2:11" ht="16.5" customHeight="1">
      <c r="B27" s="1259">
        <v>24</v>
      </c>
      <c r="C27" s="1272" t="s">
        <v>72</v>
      </c>
      <c r="D27" s="1272" t="s">
        <v>73</v>
      </c>
      <c r="E27" s="1273">
        <v>1</v>
      </c>
      <c r="F27" s="1273">
        <v>1</v>
      </c>
      <c r="G27" s="1274">
        <v>4152</v>
      </c>
      <c r="H27" s="1275">
        <v>4152</v>
      </c>
      <c r="I27" s="1265"/>
      <c r="J27" s="1271"/>
      <c r="K27" s="1271"/>
    </row>
    <row r="28" spans="2:11" ht="18.75" customHeight="1">
      <c r="B28" s="1259">
        <v>25</v>
      </c>
      <c r="C28" s="1260" t="s">
        <v>74</v>
      </c>
      <c r="D28" s="1260" t="s">
        <v>75</v>
      </c>
      <c r="E28" s="1276">
        <v>1</v>
      </c>
      <c r="F28" s="1276">
        <v>1</v>
      </c>
      <c r="G28" s="1274">
        <v>4152</v>
      </c>
      <c r="H28" s="1264">
        <v>4152</v>
      </c>
      <c r="I28" s="1265"/>
      <c r="J28" s="1271"/>
      <c r="K28" s="1271"/>
    </row>
    <row r="29" spans="2:11" ht="18.75" customHeight="1">
      <c r="B29" s="1259">
        <v>26</v>
      </c>
      <c r="C29" s="1260" t="s">
        <v>107</v>
      </c>
      <c r="D29" s="1260" t="s">
        <v>66</v>
      </c>
      <c r="E29" s="1276">
        <v>2.5</v>
      </c>
      <c r="F29" s="1276">
        <v>1</v>
      </c>
      <c r="G29" s="1274">
        <v>1443.34</v>
      </c>
      <c r="H29" s="1264">
        <v>3608.35</v>
      </c>
      <c r="I29" s="1265"/>
      <c r="J29" s="1271"/>
      <c r="K29" s="1271"/>
    </row>
    <row r="30" spans="2:11" ht="18" customHeight="1">
      <c r="B30" s="1259">
        <v>27</v>
      </c>
      <c r="C30" s="1260" t="s">
        <v>68</v>
      </c>
      <c r="D30" s="1260" t="s">
        <v>69</v>
      </c>
      <c r="E30" s="1276">
        <v>2</v>
      </c>
      <c r="F30" s="1276">
        <v>1</v>
      </c>
      <c r="G30" s="1274">
        <v>531</v>
      </c>
      <c r="H30" s="1264">
        <v>1062</v>
      </c>
      <c r="I30" s="1265"/>
      <c r="J30" s="1271"/>
      <c r="K30" s="1271"/>
    </row>
    <row r="31" spans="2:11" ht="17.25" customHeight="1">
      <c r="B31" s="1259">
        <v>28</v>
      </c>
      <c r="C31" s="1260" t="s">
        <v>86</v>
      </c>
      <c r="D31" s="1260" t="s">
        <v>66</v>
      </c>
      <c r="E31" s="1276">
        <v>4</v>
      </c>
      <c r="F31" s="1276">
        <v>1</v>
      </c>
      <c r="G31" s="1274">
        <v>982.88</v>
      </c>
      <c r="H31" s="1264">
        <v>3931.52</v>
      </c>
      <c r="I31" s="1265"/>
      <c r="J31" s="1271"/>
      <c r="K31" s="1271"/>
    </row>
    <row r="32" spans="2:11" ht="16.5" customHeight="1">
      <c r="B32" s="1259">
        <v>29</v>
      </c>
      <c r="C32" s="1260" t="s">
        <v>128</v>
      </c>
      <c r="D32" s="1260" t="s">
        <v>75</v>
      </c>
      <c r="E32" s="1277">
        <v>2</v>
      </c>
      <c r="F32" s="1277">
        <v>1</v>
      </c>
      <c r="G32" s="1278">
        <v>855.33</v>
      </c>
      <c r="H32" s="1264">
        <v>1710.66</v>
      </c>
      <c r="I32" s="1265"/>
      <c r="J32" s="1271"/>
      <c r="K32" s="1271"/>
    </row>
    <row r="33" spans="2:11" ht="12">
      <c r="B33" s="1279" t="s">
        <v>53</v>
      </c>
      <c r="C33" s="1279"/>
      <c r="D33" s="1279"/>
      <c r="E33" s="1279"/>
      <c r="F33" s="1279"/>
      <c r="G33" s="1280"/>
      <c r="H33" s="1281">
        <v>83788.4888</v>
      </c>
      <c r="I33" s="1265"/>
      <c r="J33" s="1271"/>
      <c r="K33" s="1271"/>
    </row>
    <row r="34" spans="9:11" ht="12">
      <c r="I34" s="1257"/>
      <c r="J34" s="1271"/>
      <c r="K34" s="1271"/>
    </row>
    <row r="35" ht="12">
      <c r="H35" s="1282"/>
    </row>
    <row r="36" spans="4:7" ht="12">
      <c r="D36" s="1247" t="s">
        <v>54</v>
      </c>
      <c r="E36" s="1247" t="s">
        <v>199</v>
      </c>
      <c r="F36" s="1283"/>
      <c r="G36" s="1283"/>
    </row>
    <row r="37" spans="4:7" ht="12">
      <c r="D37" s="1284" t="s">
        <v>54</v>
      </c>
      <c r="E37" s="1247" t="s">
        <v>54</v>
      </c>
      <c r="F37" s="1283"/>
      <c r="G37" s="1283"/>
    </row>
    <row r="38" ht="12">
      <c r="G38" s="1285"/>
    </row>
    <row r="39" spans="2:11" ht="12">
      <c r="B39" s="1286"/>
      <c r="C39" s="1287"/>
      <c r="D39" s="1287"/>
      <c r="E39" s="1288"/>
      <c r="F39" s="1288"/>
      <c r="G39" s="1288"/>
      <c r="H39" s="1289"/>
      <c r="I39" s="1290"/>
      <c r="J39" s="1271"/>
      <c r="K39" s="1271"/>
    </row>
    <row r="40" spans="2:11" ht="12">
      <c r="B40" s="1291"/>
      <c r="C40" s="1287"/>
      <c r="D40" s="1287"/>
      <c r="E40" s="1288"/>
      <c r="F40" s="1288"/>
      <c r="G40" s="1288"/>
      <c r="H40" s="1289"/>
      <c r="I40" s="1292"/>
      <c r="J40" s="1271"/>
      <c r="K40" s="1271"/>
    </row>
    <row r="41" spans="2:11" ht="12">
      <c r="B41" s="1291"/>
      <c r="C41" s="1287"/>
      <c r="D41" s="1287"/>
      <c r="E41" s="1288"/>
      <c r="F41" s="1288"/>
      <c r="G41" s="1288"/>
      <c r="H41" s="1289"/>
      <c r="I41" s="1292"/>
      <c r="J41" s="1271"/>
      <c r="K41" s="1271"/>
    </row>
    <row r="42" spans="2:11" ht="12">
      <c r="B42" s="1286"/>
      <c r="C42" s="1287"/>
      <c r="D42" s="1287"/>
      <c r="E42" s="1288"/>
      <c r="F42" s="1288"/>
      <c r="G42" s="1288"/>
      <c r="H42" s="1289"/>
      <c r="I42" s="1292"/>
      <c r="J42" s="1271"/>
      <c r="K42" s="1271"/>
    </row>
    <row r="43" spans="2:11" ht="12">
      <c r="B43" s="1291"/>
      <c r="C43" s="1287"/>
      <c r="D43" s="1287"/>
      <c r="E43" s="1288"/>
      <c r="F43" s="1288"/>
      <c r="G43" s="1288"/>
      <c r="H43" s="1289"/>
      <c r="I43" s="1292"/>
      <c r="J43" s="1271"/>
      <c r="K43" s="1271"/>
    </row>
    <row r="44" spans="2:11" ht="12">
      <c r="B44" s="1291"/>
      <c r="C44" s="1287"/>
      <c r="D44" s="1287"/>
      <c r="E44" s="1288"/>
      <c r="F44" s="1288"/>
      <c r="G44" s="1288"/>
      <c r="H44" s="1289"/>
      <c r="I44" s="1292"/>
      <c r="J44" s="1271"/>
      <c r="K44" s="1271"/>
    </row>
    <row r="45" spans="2:11" ht="12">
      <c r="B45" s="1286"/>
      <c r="C45" s="1287"/>
      <c r="D45" s="1287"/>
      <c r="E45" s="1288"/>
      <c r="F45" s="1288"/>
      <c r="G45" s="1288"/>
      <c r="H45" s="1289"/>
      <c r="I45" s="1292"/>
      <c r="J45" s="1271"/>
      <c r="K45" s="1271"/>
    </row>
    <row r="46" spans="2:11" ht="12">
      <c r="B46" s="1291"/>
      <c r="C46" s="1287"/>
      <c r="D46" s="1287"/>
      <c r="E46" s="1288"/>
      <c r="F46" s="1288"/>
      <c r="G46" s="1288"/>
      <c r="H46" s="1289"/>
      <c r="I46" s="1292"/>
      <c r="J46" s="1271"/>
      <c r="K46" s="1271"/>
    </row>
    <row r="47" spans="2:11" ht="12">
      <c r="B47" s="1291"/>
      <c r="C47" s="1287"/>
      <c r="D47" s="1287"/>
      <c r="E47" s="1288"/>
      <c r="F47" s="1288"/>
      <c r="G47" s="1288"/>
      <c r="H47" s="1289"/>
      <c r="I47" s="1292"/>
      <c r="J47" s="1271"/>
      <c r="K47" s="1271"/>
    </row>
    <row r="48" spans="2:11" ht="12">
      <c r="B48" s="1286"/>
      <c r="C48" s="1287"/>
      <c r="D48" s="1287"/>
      <c r="E48" s="1293"/>
      <c r="F48" s="1293"/>
      <c r="G48" s="1289"/>
      <c r="H48" s="1289"/>
      <c r="I48" s="1292"/>
      <c r="J48" s="1271"/>
      <c r="K48" s="1271"/>
    </row>
    <row r="49" spans="2:11" ht="12">
      <c r="B49" s="1291"/>
      <c r="C49" s="1287"/>
      <c r="D49" s="1287"/>
      <c r="E49" s="1288"/>
      <c r="F49" s="1288"/>
      <c r="G49" s="1288"/>
      <c r="H49" s="1289"/>
      <c r="I49" s="1292"/>
      <c r="J49" s="1271"/>
      <c r="K49" s="1271"/>
    </row>
    <row r="50" spans="2:11" ht="12">
      <c r="B50" s="1291"/>
      <c r="C50" s="1287"/>
      <c r="D50" s="1287"/>
      <c r="E50" s="1293"/>
      <c r="F50" s="1293"/>
      <c r="G50" s="1289"/>
      <c r="H50" s="1289"/>
      <c r="I50" s="1292"/>
      <c r="J50" s="1271"/>
      <c r="K50" s="1271"/>
    </row>
    <row r="51" spans="2:11" ht="12">
      <c r="B51" s="1286"/>
      <c r="C51" s="1287"/>
      <c r="D51" s="1287"/>
      <c r="E51" s="1293"/>
      <c r="F51" s="1293"/>
      <c r="G51" s="1289"/>
      <c r="H51" s="1289"/>
      <c r="I51" s="1292"/>
      <c r="J51" s="1271"/>
      <c r="K51" s="1271"/>
    </row>
    <row r="52" spans="2:11" ht="12">
      <c r="B52" s="1291"/>
      <c r="C52" s="1287"/>
      <c r="D52" s="1287"/>
      <c r="E52" s="1293"/>
      <c r="F52" s="1293"/>
      <c r="G52" s="1289"/>
      <c r="H52" s="1289"/>
      <c r="I52" s="1292"/>
      <c r="J52" s="1271"/>
      <c r="K52" s="1271"/>
    </row>
    <row r="53" spans="2:11" ht="12">
      <c r="B53" s="1291"/>
      <c r="C53" s="1287"/>
      <c r="D53" s="1287"/>
      <c r="E53" s="1288"/>
      <c r="F53" s="1288"/>
      <c r="G53" s="1288"/>
      <c r="H53" s="1289"/>
      <c r="I53" s="1292"/>
      <c r="J53" s="1271"/>
      <c r="K53" s="1271"/>
    </row>
    <row r="54" spans="2:11" ht="12">
      <c r="B54" s="1286"/>
      <c r="C54" s="1287"/>
      <c r="D54" s="1287"/>
      <c r="E54" s="1288"/>
      <c r="F54" s="1288"/>
      <c r="G54" s="1288"/>
      <c r="H54" s="1289"/>
      <c r="I54" s="1292"/>
      <c r="J54" s="1271"/>
      <c r="K54" s="1271"/>
    </row>
    <row r="55" spans="2:11" ht="12">
      <c r="B55" s="1291"/>
      <c r="C55" s="1287"/>
      <c r="D55" s="1287"/>
      <c r="E55" s="1293"/>
      <c r="F55" s="1293"/>
      <c r="G55" s="1289"/>
      <c r="H55" s="1289"/>
      <c r="I55" s="1292"/>
      <c r="J55" s="1271"/>
      <c r="K55" s="1271"/>
    </row>
    <row r="56" spans="2:11" ht="12">
      <c r="B56" s="1291"/>
      <c r="C56" s="1287"/>
      <c r="D56" s="1287"/>
      <c r="E56" s="1293"/>
      <c r="F56" s="1293"/>
      <c r="G56" s="1289"/>
      <c r="H56" s="1289"/>
      <c r="I56" s="1292"/>
      <c r="J56" s="1271"/>
      <c r="K56" s="1271"/>
    </row>
    <row r="57" spans="2:11" ht="12">
      <c r="B57" s="1286"/>
      <c r="C57" s="1287"/>
      <c r="D57" s="1287"/>
      <c r="E57" s="1288"/>
      <c r="F57" s="1288"/>
      <c r="G57" s="1288"/>
      <c r="H57" s="1289"/>
      <c r="I57" s="1292"/>
      <c r="J57" s="1271"/>
      <c r="K57" s="1271"/>
    </row>
    <row r="58" spans="2:11" ht="12">
      <c r="B58" s="1291"/>
      <c r="C58" s="1287"/>
      <c r="D58" s="1287"/>
      <c r="E58" s="1293"/>
      <c r="F58" s="1293"/>
      <c r="G58" s="1289"/>
      <c r="H58" s="1289"/>
      <c r="I58" s="1292"/>
      <c r="J58" s="1271"/>
      <c r="K58" s="1271"/>
    </row>
    <row r="59" spans="2:11" ht="12">
      <c r="B59" s="1291"/>
      <c r="C59" s="1287"/>
      <c r="D59" s="1287"/>
      <c r="E59" s="1293"/>
      <c r="F59" s="1293"/>
      <c r="G59" s="1289"/>
      <c r="H59" s="1289"/>
      <c r="I59" s="1292"/>
      <c r="J59" s="1271"/>
      <c r="K59" s="1271"/>
    </row>
    <row r="60" spans="2:11" ht="12">
      <c r="B60" s="1286"/>
      <c r="C60" s="1287"/>
      <c r="D60" s="1287"/>
      <c r="E60" s="1293"/>
      <c r="F60" s="1293"/>
      <c r="G60" s="1289"/>
      <c r="H60" s="1289"/>
      <c r="I60" s="1292"/>
      <c r="J60" s="1271"/>
      <c r="K60" s="1271"/>
    </row>
    <row r="61" spans="2:11" ht="12">
      <c r="B61" s="1291"/>
      <c r="C61" s="1287"/>
      <c r="D61" s="1287"/>
      <c r="E61" s="1286"/>
      <c r="F61" s="1286"/>
      <c r="G61" s="1286"/>
      <c r="H61" s="1286"/>
      <c r="I61" s="1290"/>
      <c r="J61" s="1271"/>
      <c r="K61" s="1271"/>
    </row>
    <row r="62" spans="2:11" ht="12">
      <c r="B62" s="1294"/>
      <c r="C62" s="1294"/>
      <c r="D62" s="1294"/>
      <c r="E62" s="1294"/>
      <c r="F62" s="1294"/>
      <c r="G62" s="1294"/>
      <c r="H62" s="1294"/>
      <c r="I62" s="1290"/>
      <c r="J62" s="1271"/>
      <c r="K62" s="1271"/>
    </row>
    <row r="63" spans="2:11" ht="12">
      <c r="B63" s="1294"/>
      <c r="C63" s="1294"/>
      <c r="D63" s="1294"/>
      <c r="E63" s="1294"/>
      <c r="F63" s="1294"/>
      <c r="G63" s="1294"/>
      <c r="H63" s="1294"/>
      <c r="I63" s="1290"/>
      <c r="J63" s="1271"/>
      <c r="K63" s="1271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B1">
      <selection activeCell="B1" sqref="B1"/>
    </sheetView>
  </sheetViews>
  <sheetFormatPr defaultColWidth="9.140625" defaultRowHeight="12.75"/>
  <cols>
    <col min="1" max="1" width="0" style="1295" hidden="1" customWidth="1"/>
    <col min="2" max="2" width="6.8515625" style="1295" customWidth="1"/>
    <col min="3" max="3" width="50.00390625" style="1295" customWidth="1"/>
    <col min="4" max="4" width="15.421875" style="1295" customWidth="1"/>
    <col min="5" max="5" width="11.8515625" style="1295" customWidth="1"/>
    <col min="6" max="6" width="9.28125" style="1295" customWidth="1"/>
    <col min="7" max="7" width="10.7109375" style="1295" customWidth="1"/>
    <col min="8" max="8" width="13.8515625" style="1295" customWidth="1"/>
    <col min="9" max="9" width="6.421875" style="1296" customWidth="1"/>
    <col min="10" max="10" width="1.7109375" style="1297" customWidth="1"/>
    <col min="11" max="16384" width="9.140625" style="1297" customWidth="1"/>
  </cols>
  <sheetData>
    <row r="1" spans="1:9" s="1298" customFormat="1" ht="51" customHeight="1">
      <c r="A1" s="1295"/>
      <c r="B1" s="3431" t="s">
        <v>200</v>
      </c>
      <c r="C1" s="3431"/>
      <c r="D1" s="3431"/>
      <c r="E1" s="3431"/>
      <c r="F1" s="3431"/>
      <c r="G1" s="3431"/>
      <c r="H1" s="3431"/>
      <c r="I1" s="1296"/>
    </row>
    <row r="2" spans="1:9" s="1298" customFormat="1" ht="15" customHeight="1">
      <c r="A2" s="1295"/>
      <c r="B2" s="1299"/>
      <c r="C2" s="1299"/>
      <c r="D2" s="1299"/>
      <c r="E2" s="1299"/>
      <c r="F2" s="1299"/>
      <c r="G2" s="1299"/>
      <c r="H2" s="1299"/>
      <c r="I2" s="1296"/>
    </row>
    <row r="3" spans="1:11" s="1298" customFormat="1" ht="52.5" customHeight="1">
      <c r="A3" s="1300"/>
      <c r="B3" s="1301" t="s">
        <v>1</v>
      </c>
      <c r="C3" s="1302" t="s">
        <v>2</v>
      </c>
      <c r="D3" s="1302" t="s">
        <v>3</v>
      </c>
      <c r="E3" s="1303" t="s">
        <v>4</v>
      </c>
      <c r="F3" s="1303" t="s">
        <v>5</v>
      </c>
      <c r="G3" s="1303" t="s">
        <v>6</v>
      </c>
      <c r="H3" s="1304" t="s">
        <v>7</v>
      </c>
      <c r="I3" s="1305"/>
      <c r="J3" s="1306"/>
      <c r="K3" s="1306"/>
    </row>
    <row r="4" spans="1:11" s="1298" customFormat="1" ht="21.75" customHeight="1">
      <c r="A4" s="1295"/>
      <c r="B4" s="1307">
        <v>1</v>
      </c>
      <c r="C4" s="1308" t="s">
        <v>8</v>
      </c>
      <c r="D4" s="1309" t="s">
        <v>9</v>
      </c>
      <c r="E4" s="1310">
        <v>1</v>
      </c>
      <c r="F4" s="1310">
        <v>1</v>
      </c>
      <c r="G4" s="1311">
        <v>5460</v>
      </c>
      <c r="H4" s="1312">
        <v>5460</v>
      </c>
      <c r="I4" s="1313"/>
      <c r="J4" s="1306"/>
      <c r="K4" s="1306"/>
    </row>
    <row r="5" spans="1:11" s="1298" customFormat="1" ht="25.5" customHeight="1">
      <c r="A5" s="1295"/>
      <c r="B5" s="1307">
        <v>2</v>
      </c>
      <c r="C5" s="1308" t="s">
        <v>10</v>
      </c>
      <c r="D5" s="1309" t="s">
        <v>11</v>
      </c>
      <c r="E5" s="1310">
        <v>0.2</v>
      </c>
      <c r="F5" s="1310">
        <v>2</v>
      </c>
      <c r="G5" s="1311">
        <v>6500</v>
      </c>
      <c r="H5" s="1312">
        <v>2600</v>
      </c>
      <c r="I5" s="1313"/>
      <c r="J5" s="1306"/>
      <c r="K5" s="1306"/>
    </row>
    <row r="6" spans="1:11" s="1298" customFormat="1" ht="19.5" customHeight="1">
      <c r="A6" s="1295"/>
      <c r="B6" s="1307">
        <v>3</v>
      </c>
      <c r="C6" s="1308" t="s">
        <v>12</v>
      </c>
      <c r="D6" s="1309" t="s">
        <v>13</v>
      </c>
      <c r="E6" s="1310">
        <v>1</v>
      </c>
      <c r="F6" s="1310">
        <v>2</v>
      </c>
      <c r="G6" s="1311">
        <v>146.72</v>
      </c>
      <c r="H6" s="1312">
        <v>293.44</v>
      </c>
      <c r="I6" s="1313"/>
      <c r="J6" s="1306"/>
      <c r="K6" s="1306"/>
    </row>
    <row r="7" spans="1:11" s="1298" customFormat="1" ht="24" customHeight="1">
      <c r="A7" s="1295"/>
      <c r="B7" s="1307">
        <v>4</v>
      </c>
      <c r="C7" s="1308" t="s">
        <v>14</v>
      </c>
      <c r="D7" s="1309" t="s">
        <v>15</v>
      </c>
      <c r="E7" s="1310">
        <v>0.2488</v>
      </c>
      <c r="F7" s="1310">
        <v>1</v>
      </c>
      <c r="G7" s="1311">
        <v>1500</v>
      </c>
      <c r="H7" s="1312">
        <v>373.2</v>
      </c>
      <c r="I7" s="1313"/>
      <c r="J7" s="1306"/>
      <c r="K7" s="1306"/>
    </row>
    <row r="8" spans="1:11" s="1298" customFormat="1" ht="24.75" customHeight="1">
      <c r="A8" s="1295"/>
      <c r="B8" s="1307">
        <v>5</v>
      </c>
      <c r="C8" s="1308" t="s">
        <v>16</v>
      </c>
      <c r="D8" s="1309" t="s">
        <v>15</v>
      </c>
      <c r="E8" s="1310">
        <v>0.2488</v>
      </c>
      <c r="F8" s="1310">
        <v>1</v>
      </c>
      <c r="G8" s="1311">
        <v>1440</v>
      </c>
      <c r="H8" s="1312">
        <v>358.272</v>
      </c>
      <c r="I8" s="1313"/>
      <c r="J8" s="1306"/>
      <c r="K8" s="1306"/>
    </row>
    <row r="9" spans="1:11" s="1298" customFormat="1" ht="22.5" customHeight="1">
      <c r="A9" s="1295"/>
      <c r="B9" s="1307">
        <v>6</v>
      </c>
      <c r="C9" s="1308" t="s">
        <v>17</v>
      </c>
      <c r="D9" s="1309" t="s">
        <v>15</v>
      </c>
      <c r="E9" s="1310">
        <v>0.2488</v>
      </c>
      <c r="F9" s="1310">
        <v>1</v>
      </c>
      <c r="G9" s="1311">
        <v>1320</v>
      </c>
      <c r="H9" s="1312">
        <v>328.416</v>
      </c>
      <c r="I9" s="1313"/>
      <c r="J9" s="1306"/>
      <c r="K9" s="1306"/>
    </row>
    <row r="10" spans="1:11" s="1298" customFormat="1" ht="28.5" customHeight="1">
      <c r="A10" s="1295"/>
      <c r="B10" s="1307">
        <v>7</v>
      </c>
      <c r="C10" s="1308" t="s">
        <v>18</v>
      </c>
      <c r="D10" s="1309" t="s">
        <v>19</v>
      </c>
      <c r="E10" s="1310">
        <v>0.2</v>
      </c>
      <c r="F10" s="1310">
        <v>1</v>
      </c>
      <c r="G10" s="1311">
        <v>559.29</v>
      </c>
      <c r="H10" s="1312">
        <v>111.858</v>
      </c>
      <c r="I10" s="1313"/>
      <c r="J10" s="1306"/>
      <c r="K10" s="1306"/>
    </row>
    <row r="11" spans="1:11" s="1298" customFormat="1" ht="51" customHeight="1">
      <c r="A11" s="1295"/>
      <c r="B11" s="1307">
        <v>8</v>
      </c>
      <c r="C11" s="1308" t="s">
        <v>20</v>
      </c>
      <c r="D11" s="1309" t="s">
        <v>15</v>
      </c>
      <c r="E11" s="1310">
        <v>0.2488</v>
      </c>
      <c r="F11" s="1310">
        <v>2</v>
      </c>
      <c r="G11" s="1311">
        <v>1099</v>
      </c>
      <c r="H11" s="1312">
        <v>546.8624</v>
      </c>
      <c r="I11" s="1313"/>
      <c r="J11" s="1306"/>
      <c r="K11" s="1306"/>
    </row>
    <row r="12" spans="1:11" s="1298" customFormat="1" ht="57" customHeight="1">
      <c r="A12" s="1295"/>
      <c r="B12" s="1307">
        <v>9</v>
      </c>
      <c r="C12" s="1308" t="s">
        <v>21</v>
      </c>
      <c r="D12" s="1309" t="s">
        <v>15</v>
      </c>
      <c r="E12" s="1310">
        <v>0.2488</v>
      </c>
      <c r="F12" s="1310">
        <v>2</v>
      </c>
      <c r="G12" s="1314">
        <v>1710</v>
      </c>
      <c r="H12" s="1312">
        <v>850.896</v>
      </c>
      <c r="I12" s="1313"/>
      <c r="J12" s="1306"/>
      <c r="K12" s="1306"/>
    </row>
    <row r="13" spans="1:11" s="1298" customFormat="1" ht="39" customHeight="1">
      <c r="A13" s="1295"/>
      <c r="B13" s="1307">
        <v>10</v>
      </c>
      <c r="C13" s="1308" t="s">
        <v>29</v>
      </c>
      <c r="D13" s="1309" t="s">
        <v>30</v>
      </c>
      <c r="E13" s="1310">
        <v>0.2488</v>
      </c>
      <c r="F13" s="1310">
        <v>1</v>
      </c>
      <c r="G13" s="1311">
        <v>8039</v>
      </c>
      <c r="H13" s="1312">
        <v>2000.1032</v>
      </c>
      <c r="I13" s="1313"/>
      <c r="J13" s="1306"/>
      <c r="K13" s="1306"/>
    </row>
    <row r="14" spans="1:11" s="1298" customFormat="1" ht="18.75" customHeight="1">
      <c r="A14" s="1295"/>
      <c r="B14" s="1307">
        <v>11</v>
      </c>
      <c r="C14" s="1308" t="s">
        <v>32</v>
      </c>
      <c r="D14" s="1308" t="s">
        <v>33</v>
      </c>
      <c r="E14" s="1310">
        <v>40</v>
      </c>
      <c r="F14" s="1315" t="s">
        <v>34</v>
      </c>
      <c r="G14" s="1311">
        <v>22.39</v>
      </c>
      <c r="H14" s="1312">
        <v>895.6</v>
      </c>
      <c r="I14" s="1313"/>
      <c r="J14" s="1306"/>
      <c r="K14" s="1306"/>
    </row>
    <row r="15" spans="1:11" s="1298" customFormat="1" ht="23.25" customHeight="1">
      <c r="A15" s="1295"/>
      <c r="B15" s="1307">
        <v>12</v>
      </c>
      <c r="C15" s="1308" t="s">
        <v>35</v>
      </c>
      <c r="D15" s="1308" t="s">
        <v>36</v>
      </c>
      <c r="E15" s="1310">
        <v>1</v>
      </c>
      <c r="F15" s="1315" t="s">
        <v>34</v>
      </c>
      <c r="G15" s="1311">
        <v>408.6</v>
      </c>
      <c r="H15" s="1312">
        <v>408.6</v>
      </c>
      <c r="I15" s="1313"/>
      <c r="J15" s="1306"/>
      <c r="K15" s="1306"/>
    </row>
    <row r="16" spans="1:11" s="1298" customFormat="1" ht="19.5" customHeight="1">
      <c r="A16" s="1295"/>
      <c r="B16" s="1307">
        <v>13</v>
      </c>
      <c r="C16" s="1308" t="s">
        <v>37</v>
      </c>
      <c r="D16" s="1308" t="s">
        <v>38</v>
      </c>
      <c r="E16" s="1310">
        <v>10</v>
      </c>
      <c r="F16" s="1315" t="s">
        <v>34</v>
      </c>
      <c r="G16" s="1311">
        <v>20.13</v>
      </c>
      <c r="H16" s="1312">
        <v>201.3</v>
      </c>
      <c r="I16" s="1313"/>
      <c r="J16" s="1306"/>
      <c r="K16" s="1316"/>
    </row>
    <row r="17" spans="1:11" s="1298" customFormat="1" ht="28.5" customHeight="1">
      <c r="A17" s="1295"/>
      <c r="B17" s="1307">
        <v>14</v>
      </c>
      <c r="C17" s="1308" t="s">
        <v>39</v>
      </c>
      <c r="D17" s="1308" t="s">
        <v>33</v>
      </c>
      <c r="E17" s="1310">
        <v>30</v>
      </c>
      <c r="F17" s="1315" t="s">
        <v>34</v>
      </c>
      <c r="G17" s="1311">
        <v>41.8</v>
      </c>
      <c r="H17" s="1312">
        <v>1254</v>
      </c>
      <c r="I17" s="1313"/>
      <c r="J17" s="1306"/>
      <c r="K17" s="1306"/>
    </row>
    <row r="18" spans="1:11" s="1298" customFormat="1" ht="27" customHeight="1">
      <c r="A18" s="1295"/>
      <c r="B18" s="1307">
        <v>15</v>
      </c>
      <c r="C18" s="1308" t="s">
        <v>40</v>
      </c>
      <c r="D18" s="1308" t="s">
        <v>38</v>
      </c>
      <c r="E18" s="1310">
        <v>10</v>
      </c>
      <c r="F18" s="1315" t="s">
        <v>34</v>
      </c>
      <c r="G18" s="1311">
        <v>170.7</v>
      </c>
      <c r="H18" s="1312">
        <v>1707</v>
      </c>
      <c r="I18" s="1313"/>
      <c r="J18" s="1306"/>
      <c r="K18" s="1306"/>
    </row>
    <row r="19" spans="1:11" s="1298" customFormat="1" ht="25.5" customHeight="1">
      <c r="A19" s="1295"/>
      <c r="B19" s="1307">
        <v>16</v>
      </c>
      <c r="C19" s="1308" t="s">
        <v>41</v>
      </c>
      <c r="D19" s="1308" t="s">
        <v>38</v>
      </c>
      <c r="E19" s="1310">
        <v>0</v>
      </c>
      <c r="F19" s="1315" t="s">
        <v>34</v>
      </c>
      <c r="G19" s="1311">
        <v>183.3</v>
      </c>
      <c r="H19" s="1312">
        <v>0</v>
      </c>
      <c r="I19" s="1313"/>
      <c r="J19" s="1306"/>
      <c r="K19" s="1306"/>
    </row>
    <row r="20" spans="1:11" s="1298" customFormat="1" ht="24" customHeight="1">
      <c r="A20" s="1295"/>
      <c r="B20" s="1307">
        <v>17</v>
      </c>
      <c r="C20" s="1308" t="s">
        <v>42</v>
      </c>
      <c r="D20" s="1308" t="s">
        <v>38</v>
      </c>
      <c r="E20" s="1310">
        <v>5</v>
      </c>
      <c r="F20" s="1315" t="s">
        <v>34</v>
      </c>
      <c r="G20" s="1311">
        <v>36.39</v>
      </c>
      <c r="H20" s="1312">
        <v>181.95</v>
      </c>
      <c r="I20" s="1313"/>
      <c r="J20" s="1306"/>
      <c r="K20" s="1306"/>
    </row>
    <row r="21" spans="1:11" s="1298" customFormat="1" ht="25.5" customHeight="1">
      <c r="A21" s="1295"/>
      <c r="B21" s="1307">
        <v>18</v>
      </c>
      <c r="C21" s="1308" t="s">
        <v>43</v>
      </c>
      <c r="D21" s="1308" t="s">
        <v>38</v>
      </c>
      <c r="E21" s="1310">
        <v>10</v>
      </c>
      <c r="F21" s="1315" t="s">
        <v>34</v>
      </c>
      <c r="G21" s="1311">
        <v>137</v>
      </c>
      <c r="H21" s="1312">
        <v>1370</v>
      </c>
      <c r="I21" s="1313"/>
      <c r="J21" s="1306"/>
      <c r="K21" s="1306"/>
    </row>
    <row r="22" spans="2:11" ht="21.75" customHeight="1">
      <c r="B22" s="1307">
        <v>19</v>
      </c>
      <c r="C22" s="1308" t="s">
        <v>50</v>
      </c>
      <c r="D22" s="1309" t="s">
        <v>15</v>
      </c>
      <c r="E22" s="1310">
        <v>0.2488</v>
      </c>
      <c r="F22" s="1310">
        <v>12</v>
      </c>
      <c r="G22" s="1311">
        <v>3290</v>
      </c>
      <c r="H22" s="1312">
        <v>9822.624</v>
      </c>
      <c r="I22" s="1313"/>
      <c r="J22" s="1317"/>
      <c r="K22" s="1317"/>
    </row>
    <row r="23" spans="2:11" ht="17.25" customHeight="1">
      <c r="B23" s="1307">
        <v>20</v>
      </c>
      <c r="C23" s="1308" t="s">
        <v>46</v>
      </c>
      <c r="D23" s="1308"/>
      <c r="E23" s="1310">
        <v>248.8</v>
      </c>
      <c r="F23" s="1315" t="s">
        <v>47</v>
      </c>
      <c r="G23" s="1311"/>
      <c r="H23" s="1312">
        <v>3821.568</v>
      </c>
      <c r="I23" s="1313"/>
      <c r="J23" s="1317"/>
      <c r="K23" s="1317"/>
    </row>
    <row r="24" spans="2:11" ht="16.5" customHeight="1">
      <c r="B24" s="1307">
        <v>21</v>
      </c>
      <c r="C24" s="1308" t="s">
        <v>48</v>
      </c>
      <c r="D24" s="1308" t="s">
        <v>38</v>
      </c>
      <c r="E24" s="1310">
        <v>248.8</v>
      </c>
      <c r="F24" s="1310">
        <v>12</v>
      </c>
      <c r="G24" s="1311">
        <v>0.21</v>
      </c>
      <c r="H24" s="1312">
        <v>626.976</v>
      </c>
      <c r="I24" s="1313"/>
      <c r="J24" s="1317"/>
      <c r="K24" s="1317"/>
    </row>
    <row r="25" spans="2:11" ht="16.5" customHeight="1">
      <c r="B25" s="1307">
        <v>22</v>
      </c>
      <c r="C25" s="1308" t="s">
        <v>51</v>
      </c>
      <c r="D25" s="1308"/>
      <c r="E25" s="1310"/>
      <c r="F25" s="1310"/>
      <c r="G25" s="1318"/>
      <c r="H25" s="1312">
        <v>74000</v>
      </c>
      <c r="I25" s="1313"/>
      <c r="J25" s="1317"/>
      <c r="K25" s="1317"/>
    </row>
    <row r="26" spans="2:11" ht="12">
      <c r="B26" s="1319" t="s">
        <v>53</v>
      </c>
      <c r="C26" s="1319"/>
      <c r="D26" s="1319"/>
      <c r="E26" s="1319"/>
      <c r="F26" s="1319"/>
      <c r="G26" s="1320"/>
      <c r="H26" s="1321">
        <v>107212.66560000001</v>
      </c>
      <c r="I26" s="1313"/>
      <c r="J26" s="1317"/>
      <c r="K26" s="1317"/>
    </row>
    <row r="27" spans="9:11" ht="12">
      <c r="I27" s="1305"/>
      <c r="J27" s="1317"/>
      <c r="K27" s="1317"/>
    </row>
    <row r="28" ht="12">
      <c r="H28" s="1322"/>
    </row>
    <row r="29" spans="4:7" ht="12">
      <c r="D29" s="1295" t="s">
        <v>54</v>
      </c>
      <c r="E29" s="1295" t="s">
        <v>54</v>
      </c>
      <c r="F29" s="1323"/>
      <c r="G29" s="1323"/>
    </row>
    <row r="30" spans="4:7" ht="12">
      <c r="D30" s="1324" t="s">
        <v>54</v>
      </c>
      <c r="E30" s="1295" t="s">
        <v>54</v>
      </c>
      <c r="F30" s="1323"/>
      <c r="G30" s="1323"/>
    </row>
    <row r="31" ht="12">
      <c r="G31" s="1325"/>
    </row>
    <row r="32" spans="2:9" ht="12">
      <c r="B32" s="1326"/>
      <c r="C32" s="1327"/>
      <c r="D32" s="1327"/>
      <c r="E32" s="1328"/>
      <c r="F32" s="1328"/>
      <c r="G32" s="1328"/>
      <c r="H32" s="1329"/>
      <c r="I32" s="1330"/>
    </row>
    <row r="33" spans="2:9" ht="12">
      <c r="B33" s="1331"/>
      <c r="C33" s="1327"/>
      <c r="D33" s="1327"/>
      <c r="E33" s="1328"/>
      <c r="F33" s="1328"/>
      <c r="G33" s="1328"/>
      <c r="H33" s="1329"/>
      <c r="I33" s="1332"/>
    </row>
    <row r="34" spans="2:9" ht="12">
      <c r="B34" s="1331"/>
      <c r="C34" s="1327"/>
      <c r="D34" s="1327"/>
      <c r="E34" s="1328"/>
      <c r="F34" s="1328"/>
      <c r="G34" s="1328"/>
      <c r="H34" s="1329"/>
      <c r="I34" s="1332"/>
    </row>
    <row r="35" spans="2:9" ht="12">
      <c r="B35" s="1326"/>
      <c r="C35" s="1327"/>
      <c r="D35" s="1327"/>
      <c r="E35" s="1328"/>
      <c r="F35" s="1328"/>
      <c r="G35" s="1328"/>
      <c r="H35" s="1329"/>
      <c r="I35" s="1332"/>
    </row>
    <row r="36" spans="2:9" ht="12">
      <c r="B36" s="1331"/>
      <c r="C36" s="1327"/>
      <c r="D36" s="1327"/>
      <c r="E36" s="1328"/>
      <c r="F36" s="1328"/>
      <c r="G36" s="1328"/>
      <c r="H36" s="1329"/>
      <c r="I36" s="1332"/>
    </row>
    <row r="37" spans="2:9" ht="12">
      <c r="B37" s="1331"/>
      <c r="C37" s="1327"/>
      <c r="D37" s="1327"/>
      <c r="E37" s="1328"/>
      <c r="F37" s="1328"/>
      <c r="G37" s="1328"/>
      <c r="H37" s="1329"/>
      <c r="I37" s="1332"/>
    </row>
    <row r="38" spans="2:9" ht="12">
      <c r="B38" s="1326"/>
      <c r="C38" s="1327"/>
      <c r="D38" s="1327"/>
      <c r="E38" s="1328"/>
      <c r="F38" s="1328"/>
      <c r="G38" s="1328"/>
      <c r="H38" s="1329"/>
      <c r="I38" s="1332"/>
    </row>
    <row r="39" spans="2:9" ht="12">
      <c r="B39" s="1331"/>
      <c r="C39" s="1327"/>
      <c r="D39" s="1327"/>
      <c r="E39" s="1328"/>
      <c r="F39" s="1328"/>
      <c r="G39" s="1328"/>
      <c r="H39" s="1329"/>
      <c r="I39" s="1332"/>
    </row>
    <row r="40" spans="2:9" ht="12">
      <c r="B40" s="1331"/>
      <c r="C40" s="1327"/>
      <c r="D40" s="1327"/>
      <c r="E40" s="1328"/>
      <c r="F40" s="1328"/>
      <c r="G40" s="1328"/>
      <c r="H40" s="1329"/>
      <c r="I40" s="1332"/>
    </row>
    <row r="41" spans="2:9" ht="12">
      <c r="B41" s="1326"/>
      <c r="C41" s="1327"/>
      <c r="D41" s="1327"/>
      <c r="E41" s="1333"/>
      <c r="F41" s="1333"/>
      <c r="G41" s="1329"/>
      <c r="H41" s="1329"/>
      <c r="I41" s="1332"/>
    </row>
    <row r="42" spans="2:9" ht="12">
      <c r="B42" s="1331"/>
      <c r="C42" s="1327"/>
      <c r="D42" s="1327"/>
      <c r="E42" s="1328"/>
      <c r="F42" s="1328"/>
      <c r="G42" s="1328"/>
      <c r="H42" s="1329"/>
      <c r="I42" s="1332"/>
    </row>
    <row r="43" spans="2:9" ht="12">
      <c r="B43" s="1331"/>
      <c r="C43" s="1327"/>
      <c r="D43" s="1327"/>
      <c r="E43" s="1333"/>
      <c r="F43" s="1333"/>
      <c r="G43" s="1329"/>
      <c r="H43" s="1329"/>
      <c r="I43" s="1332"/>
    </row>
    <row r="44" spans="2:9" ht="12">
      <c r="B44" s="1326"/>
      <c r="C44" s="1327"/>
      <c r="D44" s="1327"/>
      <c r="E44" s="1333"/>
      <c r="F44" s="1333"/>
      <c r="G44" s="1329"/>
      <c r="H44" s="1329"/>
      <c r="I44" s="1332"/>
    </row>
    <row r="45" spans="2:9" ht="12">
      <c r="B45" s="1331"/>
      <c r="C45" s="1327"/>
      <c r="D45" s="1327"/>
      <c r="E45" s="1333"/>
      <c r="F45" s="1333"/>
      <c r="G45" s="1329"/>
      <c r="H45" s="1329"/>
      <c r="I45" s="1332"/>
    </row>
    <row r="46" spans="2:9" ht="12">
      <c r="B46" s="1331"/>
      <c r="C46" s="1327"/>
      <c r="D46" s="1327"/>
      <c r="E46" s="1328"/>
      <c r="F46" s="1328"/>
      <c r="G46" s="1328"/>
      <c r="H46" s="1329"/>
      <c r="I46" s="1332"/>
    </row>
    <row r="47" spans="2:9" ht="12">
      <c r="B47" s="1326"/>
      <c r="C47" s="1327"/>
      <c r="D47" s="1327"/>
      <c r="E47" s="1328"/>
      <c r="F47" s="1328"/>
      <c r="G47" s="1328"/>
      <c r="H47" s="1329"/>
      <c r="I47" s="1332"/>
    </row>
    <row r="48" spans="2:9" ht="12">
      <c r="B48" s="1331"/>
      <c r="C48" s="1327"/>
      <c r="D48" s="1327"/>
      <c r="E48" s="1333"/>
      <c r="F48" s="1333"/>
      <c r="G48" s="1329"/>
      <c r="H48" s="1329"/>
      <c r="I48" s="1332"/>
    </row>
    <row r="49" spans="2:9" ht="12">
      <c r="B49" s="1331"/>
      <c r="C49" s="1327"/>
      <c r="D49" s="1327"/>
      <c r="E49" s="1333"/>
      <c r="F49" s="1333"/>
      <c r="G49" s="1329"/>
      <c r="H49" s="1329"/>
      <c r="I49" s="1332"/>
    </row>
    <row r="50" spans="2:9" ht="12">
      <c r="B50" s="1326"/>
      <c r="C50" s="1327"/>
      <c r="D50" s="1327"/>
      <c r="E50" s="1328"/>
      <c r="F50" s="1328"/>
      <c r="G50" s="1328"/>
      <c r="H50" s="1329"/>
      <c r="I50" s="1332"/>
    </row>
    <row r="51" spans="2:9" ht="12">
      <c r="B51" s="1331"/>
      <c r="C51" s="1327"/>
      <c r="D51" s="1327"/>
      <c r="E51" s="1333"/>
      <c r="F51" s="1333"/>
      <c r="G51" s="1329"/>
      <c r="H51" s="1329"/>
      <c r="I51" s="1332"/>
    </row>
    <row r="52" spans="2:9" ht="12">
      <c r="B52" s="1331"/>
      <c r="C52" s="1327"/>
      <c r="D52" s="1327"/>
      <c r="E52" s="1333"/>
      <c r="F52" s="1333"/>
      <c r="G52" s="1329"/>
      <c r="H52" s="1329"/>
      <c r="I52" s="1332"/>
    </row>
    <row r="53" spans="2:9" ht="12">
      <c r="B53" s="1326"/>
      <c r="C53" s="1327"/>
      <c r="D53" s="1327"/>
      <c r="E53" s="1333"/>
      <c r="F53" s="1333"/>
      <c r="G53" s="1329"/>
      <c r="H53" s="1329"/>
      <c r="I53" s="1332"/>
    </row>
    <row r="54" spans="2:9" ht="12">
      <c r="B54" s="1331"/>
      <c r="C54" s="1327"/>
      <c r="D54" s="1327"/>
      <c r="E54" s="1326"/>
      <c r="F54" s="1326"/>
      <c r="G54" s="1326"/>
      <c r="H54" s="1326"/>
      <c r="I54" s="1330"/>
    </row>
    <row r="55" spans="2:9" ht="12">
      <c r="B55" s="1334"/>
      <c r="C55" s="1334"/>
      <c r="D55" s="1334"/>
      <c r="E55" s="1334"/>
      <c r="F55" s="1334"/>
      <c r="G55" s="1334"/>
      <c r="H55" s="1334"/>
      <c r="I55" s="133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B1">
      <selection activeCell="B1" sqref="B1"/>
    </sheetView>
  </sheetViews>
  <sheetFormatPr defaultColWidth="9.140625" defaultRowHeight="12.75"/>
  <cols>
    <col min="1" max="1" width="0" style="1335" hidden="1" customWidth="1"/>
    <col min="2" max="2" width="4.8515625" style="1335" customWidth="1"/>
    <col min="3" max="3" width="52.140625" style="1335" customWidth="1"/>
    <col min="4" max="4" width="15.57421875" style="1335" customWidth="1"/>
    <col min="5" max="5" width="11.00390625" style="1335" customWidth="1"/>
    <col min="6" max="6" width="9.28125" style="1335" customWidth="1"/>
    <col min="7" max="7" width="11.28125" style="1335" customWidth="1"/>
    <col min="8" max="8" width="13.28125" style="1335" customWidth="1"/>
    <col min="9" max="9" width="6.421875" style="1336" customWidth="1"/>
    <col min="10" max="10" width="1.7109375" style="1337" customWidth="1"/>
    <col min="11" max="16384" width="9.140625" style="1337" customWidth="1"/>
  </cols>
  <sheetData>
    <row r="1" spans="1:9" s="1338" customFormat="1" ht="51" customHeight="1">
      <c r="A1" s="1335"/>
      <c r="B1" s="3432" t="s">
        <v>201</v>
      </c>
      <c r="C1" s="3432"/>
      <c r="D1" s="3432"/>
      <c r="E1" s="3432"/>
      <c r="F1" s="3432"/>
      <c r="G1" s="3432"/>
      <c r="H1" s="3432"/>
      <c r="I1" s="1336"/>
    </row>
    <row r="2" spans="1:9" s="1338" customFormat="1" ht="15" customHeight="1">
      <c r="A2" s="1335"/>
      <c r="B2" s="1339"/>
      <c r="C2" s="1339"/>
      <c r="D2" s="1339"/>
      <c r="E2" s="1339"/>
      <c r="F2" s="1339"/>
      <c r="G2" s="1339"/>
      <c r="H2" s="1339"/>
      <c r="I2" s="1336"/>
    </row>
    <row r="3" spans="1:11" s="1338" customFormat="1" ht="52.5" customHeight="1">
      <c r="A3" s="1340"/>
      <c r="B3" s="1341" t="s">
        <v>1</v>
      </c>
      <c r="C3" s="1342" t="s">
        <v>2</v>
      </c>
      <c r="D3" s="1342" t="s">
        <v>3</v>
      </c>
      <c r="E3" s="1343" t="s">
        <v>4</v>
      </c>
      <c r="F3" s="1343" t="s">
        <v>5</v>
      </c>
      <c r="G3" s="1343" t="s">
        <v>6</v>
      </c>
      <c r="H3" s="1344" t="s">
        <v>7</v>
      </c>
      <c r="I3" s="1345"/>
      <c r="J3" s="1346"/>
      <c r="K3" s="1346"/>
    </row>
    <row r="4" spans="1:11" s="1338" customFormat="1" ht="21.75" customHeight="1">
      <c r="A4" s="1335"/>
      <c r="B4" s="1347">
        <v>1</v>
      </c>
      <c r="C4" s="1348" t="s">
        <v>8</v>
      </c>
      <c r="D4" s="1349" t="s">
        <v>9</v>
      </c>
      <c r="E4" s="1350">
        <v>1</v>
      </c>
      <c r="F4" s="1350">
        <v>1</v>
      </c>
      <c r="G4" s="1351">
        <v>5460</v>
      </c>
      <c r="H4" s="1352">
        <v>5460</v>
      </c>
      <c r="I4" s="1353"/>
      <c r="J4" s="1346"/>
      <c r="K4" s="1346"/>
    </row>
    <row r="5" spans="1:11" s="1338" customFormat="1" ht="25.5" customHeight="1">
      <c r="A5" s="1335"/>
      <c r="B5" s="1347">
        <v>2</v>
      </c>
      <c r="C5" s="1348" t="s">
        <v>10</v>
      </c>
      <c r="D5" s="1349" t="s">
        <v>11</v>
      </c>
      <c r="E5" s="1350">
        <v>0.1</v>
      </c>
      <c r="F5" s="1350">
        <v>2</v>
      </c>
      <c r="G5" s="1351">
        <v>6500</v>
      </c>
      <c r="H5" s="1352">
        <v>1300</v>
      </c>
      <c r="I5" s="1353"/>
      <c r="J5" s="1346"/>
      <c r="K5" s="1346"/>
    </row>
    <row r="6" spans="1:11" s="1338" customFormat="1" ht="19.5" customHeight="1">
      <c r="A6" s="1335"/>
      <c r="B6" s="1347">
        <v>3</v>
      </c>
      <c r="C6" s="1348" t="s">
        <v>12</v>
      </c>
      <c r="D6" s="1349" t="s">
        <v>13</v>
      </c>
      <c r="E6" s="1350">
        <v>2</v>
      </c>
      <c r="F6" s="1350">
        <v>2</v>
      </c>
      <c r="G6" s="1351">
        <v>146.72</v>
      </c>
      <c r="H6" s="1352">
        <v>586.88</v>
      </c>
      <c r="I6" s="1353"/>
      <c r="J6" s="1346"/>
      <c r="K6" s="1346"/>
    </row>
    <row r="7" spans="1:11" s="1338" customFormat="1" ht="24" customHeight="1">
      <c r="A7" s="1335"/>
      <c r="B7" s="1347">
        <v>4</v>
      </c>
      <c r="C7" s="1348" t="s">
        <v>14</v>
      </c>
      <c r="D7" s="1349" t="s">
        <v>15</v>
      </c>
      <c r="E7" s="1350">
        <v>0.4174</v>
      </c>
      <c r="F7" s="1350">
        <v>2</v>
      </c>
      <c r="G7" s="1351">
        <v>1500</v>
      </c>
      <c r="H7" s="1352">
        <v>1252.2</v>
      </c>
      <c r="I7" s="1353"/>
      <c r="J7" s="1346"/>
      <c r="K7" s="1346"/>
    </row>
    <row r="8" spans="1:11" s="1338" customFormat="1" ht="24.75" customHeight="1">
      <c r="A8" s="1335"/>
      <c r="B8" s="1347">
        <v>5</v>
      </c>
      <c r="C8" s="1348" t="s">
        <v>16</v>
      </c>
      <c r="D8" s="1349" t="s">
        <v>15</v>
      </c>
      <c r="E8" s="1350">
        <v>0.4174</v>
      </c>
      <c r="F8" s="1350">
        <v>2</v>
      </c>
      <c r="G8" s="1351">
        <v>1440</v>
      </c>
      <c r="H8" s="1352">
        <v>1202.112</v>
      </c>
      <c r="I8" s="1353"/>
      <c r="J8" s="1346"/>
      <c r="K8" s="1346"/>
    </row>
    <row r="9" spans="1:11" s="1338" customFormat="1" ht="22.5" customHeight="1">
      <c r="A9" s="1335"/>
      <c r="B9" s="1347">
        <v>6</v>
      </c>
      <c r="C9" s="1348" t="s">
        <v>17</v>
      </c>
      <c r="D9" s="1349" t="s">
        <v>15</v>
      </c>
      <c r="E9" s="1350">
        <v>0.4174</v>
      </c>
      <c r="F9" s="1350">
        <v>2</v>
      </c>
      <c r="G9" s="1351">
        <v>1320</v>
      </c>
      <c r="H9" s="1352">
        <v>1101.936</v>
      </c>
      <c r="I9" s="1353"/>
      <c r="J9" s="1346"/>
      <c r="K9" s="1346"/>
    </row>
    <row r="10" spans="1:11" s="1338" customFormat="1" ht="28.5" customHeight="1">
      <c r="A10" s="1335"/>
      <c r="B10" s="1347">
        <v>7</v>
      </c>
      <c r="C10" s="1348" t="s">
        <v>18</v>
      </c>
      <c r="D10" s="1349" t="s">
        <v>19</v>
      </c>
      <c r="E10" s="1350">
        <v>0.3</v>
      </c>
      <c r="F10" s="1350">
        <v>2</v>
      </c>
      <c r="G10" s="1351">
        <v>559.29</v>
      </c>
      <c r="H10" s="1352">
        <v>335.57399999999996</v>
      </c>
      <c r="I10" s="1353"/>
      <c r="J10" s="1346"/>
      <c r="K10" s="1346"/>
    </row>
    <row r="11" spans="1:11" s="1338" customFormat="1" ht="48" customHeight="1">
      <c r="A11" s="1335"/>
      <c r="B11" s="1347">
        <v>8</v>
      </c>
      <c r="C11" s="1348" t="s">
        <v>20</v>
      </c>
      <c r="D11" s="1349" t="s">
        <v>15</v>
      </c>
      <c r="E11" s="1350">
        <v>0.4174</v>
      </c>
      <c r="F11" s="1350">
        <v>2</v>
      </c>
      <c r="G11" s="1351">
        <v>1099</v>
      </c>
      <c r="H11" s="1352">
        <v>917.4452</v>
      </c>
      <c r="I11" s="1353"/>
      <c r="J11" s="1346"/>
      <c r="K11" s="1346"/>
    </row>
    <row r="12" spans="1:11" s="1338" customFormat="1" ht="57.75" customHeight="1">
      <c r="A12" s="1335"/>
      <c r="B12" s="1347">
        <v>9</v>
      </c>
      <c r="C12" s="1348" t="s">
        <v>21</v>
      </c>
      <c r="D12" s="1349" t="s">
        <v>15</v>
      </c>
      <c r="E12" s="1350">
        <v>0.4174</v>
      </c>
      <c r="F12" s="1350">
        <v>2</v>
      </c>
      <c r="G12" s="1354">
        <v>1710</v>
      </c>
      <c r="H12" s="1352">
        <v>1427.508</v>
      </c>
      <c r="I12" s="1353"/>
      <c r="J12" s="1346"/>
      <c r="K12" s="1346"/>
    </row>
    <row r="13" spans="1:11" s="1338" customFormat="1" ht="24.75" customHeight="1">
      <c r="A13" s="1335"/>
      <c r="B13" s="1347">
        <v>10</v>
      </c>
      <c r="C13" s="1348" t="s">
        <v>26</v>
      </c>
      <c r="D13" s="1349" t="s">
        <v>9</v>
      </c>
      <c r="E13" s="1350">
        <v>1</v>
      </c>
      <c r="F13" s="1350">
        <v>2</v>
      </c>
      <c r="G13" s="1355">
        <v>3036.14</v>
      </c>
      <c r="H13" s="1352">
        <v>6072.28</v>
      </c>
      <c r="I13" s="1353"/>
      <c r="J13" s="1346"/>
      <c r="K13" s="1346"/>
    </row>
    <row r="14" spans="1:11" s="1338" customFormat="1" ht="81" customHeight="1">
      <c r="A14" s="1335"/>
      <c r="B14" s="1347">
        <v>11</v>
      </c>
      <c r="C14" s="1348" t="s">
        <v>27</v>
      </c>
      <c r="D14" s="1348" t="s">
        <v>28</v>
      </c>
      <c r="E14" s="1350">
        <v>1</v>
      </c>
      <c r="F14" s="1350">
        <v>12</v>
      </c>
      <c r="G14" s="1354">
        <v>266.33</v>
      </c>
      <c r="H14" s="1352">
        <v>3195.96</v>
      </c>
      <c r="I14" s="1353"/>
      <c r="J14" s="1346"/>
      <c r="K14" s="1346"/>
    </row>
    <row r="15" spans="1:11" s="1338" customFormat="1" ht="39" customHeight="1">
      <c r="A15" s="1335"/>
      <c r="B15" s="1347">
        <v>12</v>
      </c>
      <c r="C15" s="1348" t="s">
        <v>29</v>
      </c>
      <c r="D15" s="1349" t="s">
        <v>30</v>
      </c>
      <c r="E15" s="1350">
        <v>0.4174</v>
      </c>
      <c r="F15" s="1350">
        <v>1</v>
      </c>
      <c r="G15" s="1351">
        <v>8039</v>
      </c>
      <c r="H15" s="1352">
        <v>3355.4786</v>
      </c>
      <c r="I15" s="1353"/>
      <c r="J15" s="1346"/>
      <c r="K15" s="1346"/>
    </row>
    <row r="16" spans="1:11" s="1338" customFormat="1" ht="21" customHeight="1">
      <c r="A16" s="1335"/>
      <c r="B16" s="1347">
        <v>13</v>
      </c>
      <c r="C16" s="1348" t="s">
        <v>32</v>
      </c>
      <c r="D16" s="1348" t="s">
        <v>33</v>
      </c>
      <c r="E16" s="1350">
        <v>70</v>
      </c>
      <c r="F16" s="1356" t="s">
        <v>34</v>
      </c>
      <c r="G16" s="1351">
        <v>22.39</v>
      </c>
      <c r="H16" s="1352">
        <v>1567.3</v>
      </c>
      <c r="I16" s="1353"/>
      <c r="J16" s="1346"/>
      <c r="K16" s="1346"/>
    </row>
    <row r="17" spans="1:11" s="1338" customFormat="1" ht="23.25" customHeight="1">
      <c r="A17" s="1335"/>
      <c r="B17" s="1347">
        <v>14</v>
      </c>
      <c r="C17" s="1348" t="s">
        <v>35</v>
      </c>
      <c r="D17" s="1348" t="s">
        <v>36</v>
      </c>
      <c r="E17" s="1350">
        <v>1</v>
      </c>
      <c r="F17" s="1356" t="s">
        <v>34</v>
      </c>
      <c r="G17" s="1351">
        <v>408.6</v>
      </c>
      <c r="H17" s="1352">
        <v>408.6</v>
      </c>
      <c r="I17" s="1353"/>
      <c r="J17" s="1346"/>
      <c r="K17" s="1346"/>
    </row>
    <row r="18" spans="1:11" s="1338" customFormat="1" ht="19.5" customHeight="1">
      <c r="A18" s="1335"/>
      <c r="B18" s="1347">
        <v>15</v>
      </c>
      <c r="C18" s="1348" t="s">
        <v>37</v>
      </c>
      <c r="D18" s="1348" t="s">
        <v>38</v>
      </c>
      <c r="E18" s="1350">
        <v>10</v>
      </c>
      <c r="F18" s="1356" t="s">
        <v>34</v>
      </c>
      <c r="G18" s="1351">
        <v>20.13</v>
      </c>
      <c r="H18" s="1352">
        <v>201.3</v>
      </c>
      <c r="I18" s="1353"/>
      <c r="J18" s="1346"/>
      <c r="K18" s="1357"/>
    </row>
    <row r="19" spans="1:11" s="1338" customFormat="1" ht="28.5" customHeight="1">
      <c r="A19" s="1335"/>
      <c r="B19" s="1347">
        <v>16</v>
      </c>
      <c r="C19" s="1348" t="s">
        <v>39</v>
      </c>
      <c r="D19" s="1348" t="s">
        <v>33</v>
      </c>
      <c r="E19" s="1350">
        <v>40</v>
      </c>
      <c r="F19" s="1356" t="s">
        <v>34</v>
      </c>
      <c r="G19" s="1351">
        <v>41.8</v>
      </c>
      <c r="H19" s="1352">
        <v>1672</v>
      </c>
      <c r="I19" s="1353"/>
      <c r="J19" s="1346"/>
      <c r="K19" s="1346"/>
    </row>
    <row r="20" spans="1:11" s="1338" customFormat="1" ht="27" customHeight="1">
      <c r="A20" s="1335"/>
      <c r="B20" s="1347">
        <v>17</v>
      </c>
      <c r="C20" s="1348" t="s">
        <v>40</v>
      </c>
      <c r="D20" s="1348" t="s">
        <v>38</v>
      </c>
      <c r="E20" s="1350">
        <v>10</v>
      </c>
      <c r="F20" s="1356" t="s">
        <v>34</v>
      </c>
      <c r="G20" s="1351">
        <v>170.7</v>
      </c>
      <c r="H20" s="1352">
        <v>1707</v>
      </c>
      <c r="I20" s="1353"/>
      <c r="J20" s="1346"/>
      <c r="K20" s="1346"/>
    </row>
    <row r="21" spans="1:11" s="1338" customFormat="1" ht="25.5" customHeight="1">
      <c r="A21" s="1335"/>
      <c r="B21" s="1347">
        <v>18</v>
      </c>
      <c r="C21" s="1348" t="s">
        <v>41</v>
      </c>
      <c r="D21" s="1348" t="s">
        <v>38</v>
      </c>
      <c r="E21" s="1350">
        <v>10</v>
      </c>
      <c r="F21" s="1356" t="s">
        <v>34</v>
      </c>
      <c r="G21" s="1351">
        <v>183.3</v>
      </c>
      <c r="H21" s="1352">
        <v>1833</v>
      </c>
      <c r="I21" s="1353"/>
      <c r="J21" s="1346"/>
      <c r="K21" s="1346"/>
    </row>
    <row r="22" spans="1:11" s="1338" customFormat="1" ht="24" customHeight="1">
      <c r="A22" s="1335"/>
      <c r="B22" s="1347">
        <v>19</v>
      </c>
      <c r="C22" s="1348" t="s">
        <v>42</v>
      </c>
      <c r="D22" s="1348" t="s">
        <v>38</v>
      </c>
      <c r="E22" s="1350">
        <v>10</v>
      </c>
      <c r="F22" s="1356" t="s">
        <v>34</v>
      </c>
      <c r="G22" s="1351">
        <v>36.39</v>
      </c>
      <c r="H22" s="1352">
        <v>363.9</v>
      </c>
      <c r="I22" s="1353"/>
      <c r="J22" s="1346"/>
      <c r="K22" s="1346"/>
    </row>
    <row r="23" spans="1:11" s="1338" customFormat="1" ht="25.5" customHeight="1">
      <c r="A23" s="1335"/>
      <c r="B23" s="1347">
        <v>20</v>
      </c>
      <c r="C23" s="1348" t="s">
        <v>43</v>
      </c>
      <c r="D23" s="1348" t="s">
        <v>38</v>
      </c>
      <c r="E23" s="1350">
        <v>20</v>
      </c>
      <c r="F23" s="1356" t="s">
        <v>34</v>
      </c>
      <c r="G23" s="1351">
        <v>137</v>
      </c>
      <c r="H23" s="1352">
        <v>2740</v>
      </c>
      <c r="I23" s="1353"/>
      <c r="J23" s="1346"/>
      <c r="K23" s="1346"/>
    </row>
    <row r="24" spans="1:11" s="1338" customFormat="1" ht="17.25" customHeight="1">
      <c r="A24" s="1335"/>
      <c r="B24" s="1347">
        <v>21</v>
      </c>
      <c r="C24" s="1348" t="s">
        <v>44</v>
      </c>
      <c r="D24" s="1348" t="s">
        <v>45</v>
      </c>
      <c r="E24" s="1350">
        <v>0</v>
      </c>
      <c r="F24" s="1350">
        <v>2</v>
      </c>
      <c r="G24" s="1351">
        <v>1514.7</v>
      </c>
      <c r="H24" s="1352">
        <v>0</v>
      </c>
      <c r="I24" s="1353"/>
      <c r="J24" s="1346"/>
      <c r="K24" s="1346"/>
    </row>
    <row r="25" spans="2:11" ht="21.75" customHeight="1">
      <c r="B25" s="1347">
        <v>22</v>
      </c>
      <c r="C25" s="1348" t="s">
        <v>50</v>
      </c>
      <c r="D25" s="1349" t="s">
        <v>15</v>
      </c>
      <c r="E25" s="1350">
        <v>0.4174</v>
      </c>
      <c r="F25" s="1350">
        <v>12</v>
      </c>
      <c r="G25" s="1351">
        <v>3290</v>
      </c>
      <c r="H25" s="1352">
        <v>16478.952</v>
      </c>
      <c r="I25" s="1353"/>
      <c r="J25" s="1358"/>
      <c r="K25" s="1358"/>
    </row>
    <row r="26" spans="2:11" ht="17.25" customHeight="1">
      <c r="B26" s="1347">
        <v>23</v>
      </c>
      <c r="C26" s="1348" t="s">
        <v>46</v>
      </c>
      <c r="D26" s="1348"/>
      <c r="E26" s="1350">
        <v>417.4</v>
      </c>
      <c r="F26" s="1356" t="s">
        <v>47</v>
      </c>
      <c r="G26" s="1351"/>
      <c r="H26" s="1352">
        <v>6411.263999999999</v>
      </c>
      <c r="I26" s="1353"/>
      <c r="J26" s="1358"/>
      <c r="K26" s="1358"/>
    </row>
    <row r="27" spans="2:11" ht="16.5" customHeight="1">
      <c r="B27" s="1347">
        <v>24</v>
      </c>
      <c r="C27" s="1348" t="s">
        <v>48</v>
      </c>
      <c r="D27" s="1348" t="s">
        <v>38</v>
      </c>
      <c r="E27" s="1350">
        <v>417.4</v>
      </c>
      <c r="F27" s="1350">
        <v>12</v>
      </c>
      <c r="G27" s="1351">
        <v>0.21</v>
      </c>
      <c r="H27" s="1352">
        <v>1051.8479999999997</v>
      </c>
      <c r="I27" s="1353"/>
      <c r="J27" s="1358"/>
      <c r="K27" s="1358"/>
    </row>
    <row r="28" spans="2:11" ht="16.5" customHeight="1">
      <c r="B28" s="1347">
        <v>25</v>
      </c>
      <c r="C28" s="1348" t="s">
        <v>51</v>
      </c>
      <c r="D28" s="1348"/>
      <c r="E28" s="1350"/>
      <c r="F28" s="1350"/>
      <c r="G28" s="1359"/>
      <c r="H28" s="1352">
        <v>21000</v>
      </c>
      <c r="I28" s="1353"/>
      <c r="J28" s="1358"/>
      <c r="K28" s="1358"/>
    </row>
    <row r="29" spans="2:11" ht="17.25" customHeight="1">
      <c r="B29" s="1347">
        <v>26</v>
      </c>
      <c r="C29" s="1348" t="s">
        <v>64</v>
      </c>
      <c r="D29" s="1348"/>
      <c r="E29" s="1350"/>
      <c r="F29" s="1350"/>
      <c r="G29" s="1359"/>
      <c r="H29" s="1352">
        <v>3600</v>
      </c>
      <c r="I29" s="1353"/>
      <c r="J29" s="1358"/>
      <c r="K29" s="1358"/>
    </row>
    <row r="30" spans="2:11" ht="12">
      <c r="B30" s="1360" t="s">
        <v>53</v>
      </c>
      <c r="C30" s="1360"/>
      <c r="D30" s="1360"/>
      <c r="E30" s="1360"/>
      <c r="F30" s="1360"/>
      <c r="G30" s="1361"/>
      <c r="H30" s="1362">
        <v>85242.53779999999</v>
      </c>
      <c r="I30" s="1353"/>
      <c r="J30" s="1358"/>
      <c r="K30" s="1358"/>
    </row>
    <row r="32" ht="12">
      <c r="H32" s="1363"/>
    </row>
    <row r="33" spans="4:7" ht="12">
      <c r="D33" s="1335" t="s">
        <v>54</v>
      </c>
      <c r="E33" s="1363" t="s">
        <v>54</v>
      </c>
      <c r="F33" s="1364"/>
      <c r="G33" s="1364"/>
    </row>
    <row r="34" spans="4:7" ht="12">
      <c r="D34" s="1365" t="s">
        <v>54</v>
      </c>
      <c r="E34" s="1363" t="s">
        <v>54</v>
      </c>
      <c r="F34" s="1364"/>
      <c r="G34" s="1364"/>
    </row>
    <row r="35" ht="12">
      <c r="G35" s="1366"/>
    </row>
    <row r="36" spans="2:9" ht="12">
      <c r="B36" s="1367"/>
      <c r="C36" s="1368"/>
      <c r="D36" s="1368"/>
      <c r="E36" s="1369"/>
      <c r="F36" s="1369"/>
      <c r="G36" s="1369"/>
      <c r="H36" s="1370"/>
      <c r="I36" s="1371"/>
    </row>
    <row r="37" spans="2:9" ht="12">
      <c r="B37" s="1372"/>
      <c r="C37" s="1368"/>
      <c r="D37" s="1368"/>
      <c r="E37" s="1369"/>
      <c r="F37" s="1369"/>
      <c r="G37" s="1369"/>
      <c r="H37" s="1370"/>
      <c r="I37" s="1373"/>
    </row>
    <row r="38" spans="2:9" ht="12">
      <c r="B38" s="1372"/>
      <c r="C38" s="1368"/>
      <c r="D38" s="1368"/>
      <c r="E38" s="1369"/>
      <c r="F38" s="1369"/>
      <c r="G38" s="1369"/>
      <c r="H38" s="1370"/>
      <c r="I38" s="1373"/>
    </row>
    <row r="39" spans="2:9" ht="12">
      <c r="B39" s="1367"/>
      <c r="C39" s="1368"/>
      <c r="D39" s="1368"/>
      <c r="E39" s="1369"/>
      <c r="F39" s="1369"/>
      <c r="G39" s="1369"/>
      <c r="H39" s="1370"/>
      <c r="I39" s="1373"/>
    </row>
    <row r="40" spans="2:9" ht="12">
      <c r="B40" s="1372"/>
      <c r="C40" s="1368"/>
      <c r="D40" s="1368"/>
      <c r="E40" s="1369"/>
      <c r="F40" s="1369"/>
      <c r="G40" s="1369"/>
      <c r="H40" s="1370"/>
      <c r="I40" s="1373"/>
    </row>
    <row r="41" spans="2:9" ht="12">
      <c r="B41" s="1372"/>
      <c r="C41" s="1368"/>
      <c r="D41" s="1368"/>
      <c r="E41" s="1369"/>
      <c r="F41" s="1369"/>
      <c r="G41" s="1369"/>
      <c r="H41" s="1370"/>
      <c r="I41" s="1373"/>
    </row>
    <row r="42" spans="2:9" ht="12">
      <c r="B42" s="1367"/>
      <c r="C42" s="1368"/>
      <c r="D42" s="1368"/>
      <c r="E42" s="1369"/>
      <c r="F42" s="1369"/>
      <c r="G42" s="1369"/>
      <c r="H42" s="1370"/>
      <c r="I42" s="1373"/>
    </row>
    <row r="43" spans="2:9" ht="12">
      <c r="B43" s="1372"/>
      <c r="C43" s="1368"/>
      <c r="D43" s="1368"/>
      <c r="E43" s="1369"/>
      <c r="F43" s="1369"/>
      <c r="G43" s="1369"/>
      <c r="H43" s="1370"/>
      <c r="I43" s="1373"/>
    </row>
    <row r="44" spans="2:9" ht="12">
      <c r="B44" s="1372"/>
      <c r="C44" s="1368"/>
      <c r="D44" s="1368"/>
      <c r="E44" s="1369"/>
      <c r="F44" s="1369"/>
      <c r="G44" s="1369"/>
      <c r="H44" s="1370"/>
      <c r="I44" s="1373"/>
    </row>
    <row r="45" spans="2:9" ht="12">
      <c r="B45" s="1367"/>
      <c r="C45" s="1368"/>
      <c r="D45" s="1368"/>
      <c r="E45" s="1374"/>
      <c r="F45" s="1374"/>
      <c r="G45" s="1370"/>
      <c r="H45" s="1370"/>
      <c r="I45" s="1373"/>
    </row>
    <row r="46" spans="2:9" ht="12">
      <c r="B46" s="1372"/>
      <c r="C46" s="1368"/>
      <c r="D46" s="1368"/>
      <c r="E46" s="1369"/>
      <c r="F46" s="1369"/>
      <c r="G46" s="1369"/>
      <c r="H46" s="1370"/>
      <c r="I46" s="1373"/>
    </row>
    <row r="47" spans="2:9" ht="12">
      <c r="B47" s="1372"/>
      <c r="C47" s="1368"/>
      <c r="D47" s="1368"/>
      <c r="E47" s="1374"/>
      <c r="F47" s="1374"/>
      <c r="G47" s="1370"/>
      <c r="H47" s="1370"/>
      <c r="I47" s="1373"/>
    </row>
    <row r="48" spans="2:9" ht="12">
      <c r="B48" s="1367"/>
      <c r="C48" s="1368"/>
      <c r="D48" s="1368"/>
      <c r="E48" s="1374"/>
      <c r="F48" s="1374"/>
      <c r="G48" s="1370"/>
      <c r="H48" s="1370"/>
      <c r="I48" s="1373"/>
    </row>
    <row r="49" spans="2:9" ht="12">
      <c r="B49" s="1372"/>
      <c r="C49" s="1368"/>
      <c r="D49" s="1368"/>
      <c r="E49" s="1374"/>
      <c r="F49" s="1374"/>
      <c r="G49" s="1370"/>
      <c r="H49" s="1370"/>
      <c r="I49" s="1373"/>
    </row>
    <row r="50" spans="2:9" ht="12">
      <c r="B50" s="1372"/>
      <c r="C50" s="1368"/>
      <c r="D50" s="1368"/>
      <c r="E50" s="1369"/>
      <c r="F50" s="1369"/>
      <c r="G50" s="1369"/>
      <c r="H50" s="1370"/>
      <c r="I50" s="1373"/>
    </row>
    <row r="51" spans="2:9" ht="12">
      <c r="B51" s="1367"/>
      <c r="C51" s="1368"/>
      <c r="D51" s="1368"/>
      <c r="E51" s="1369"/>
      <c r="F51" s="1369"/>
      <c r="G51" s="1369"/>
      <c r="H51" s="1370"/>
      <c r="I51" s="1373"/>
    </row>
    <row r="52" spans="2:9" ht="12">
      <c r="B52" s="1372"/>
      <c r="C52" s="1368"/>
      <c r="D52" s="1368"/>
      <c r="E52" s="1374"/>
      <c r="F52" s="1374"/>
      <c r="G52" s="1370"/>
      <c r="H52" s="1370"/>
      <c r="I52" s="1373"/>
    </row>
    <row r="53" spans="2:9" ht="12">
      <c r="B53" s="1372"/>
      <c r="C53" s="1368"/>
      <c r="D53" s="1368"/>
      <c r="E53" s="1374"/>
      <c r="F53" s="1374"/>
      <c r="G53" s="1370"/>
      <c r="H53" s="1370"/>
      <c r="I53" s="1373"/>
    </row>
    <row r="54" spans="2:9" ht="12">
      <c r="B54" s="1367"/>
      <c r="C54" s="1368"/>
      <c r="D54" s="1368"/>
      <c r="E54" s="1369"/>
      <c r="F54" s="1369"/>
      <c r="G54" s="1369"/>
      <c r="H54" s="1370"/>
      <c r="I54" s="1373"/>
    </row>
    <row r="55" spans="2:9" ht="12">
      <c r="B55" s="1372"/>
      <c r="C55" s="1368"/>
      <c r="D55" s="1368"/>
      <c r="E55" s="1374"/>
      <c r="F55" s="1374"/>
      <c r="G55" s="1370"/>
      <c r="H55" s="1370"/>
      <c r="I55" s="1373"/>
    </row>
    <row r="56" spans="2:9" ht="12">
      <c r="B56" s="1372"/>
      <c r="C56" s="1368"/>
      <c r="D56" s="1368"/>
      <c r="E56" s="1374"/>
      <c r="F56" s="1374"/>
      <c r="G56" s="1370"/>
      <c r="H56" s="1370"/>
      <c r="I56" s="1373"/>
    </row>
    <row r="57" spans="2:9" ht="12">
      <c r="B57" s="1367"/>
      <c r="C57" s="1368"/>
      <c r="D57" s="1368"/>
      <c r="E57" s="1374"/>
      <c r="F57" s="1374"/>
      <c r="G57" s="1370"/>
      <c r="H57" s="1370"/>
      <c r="I57" s="1373"/>
    </row>
    <row r="58" spans="2:8" ht="12">
      <c r="B58" s="1372"/>
      <c r="C58" s="1368"/>
      <c r="D58" s="1368"/>
      <c r="E58" s="1367"/>
      <c r="F58" s="1367"/>
      <c r="G58" s="1367"/>
      <c r="H58" s="1367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4"/>
  <sheetViews>
    <sheetView workbookViewId="0" topLeftCell="B1">
      <selection activeCell="B1" sqref="B1"/>
    </sheetView>
  </sheetViews>
  <sheetFormatPr defaultColWidth="9.140625" defaultRowHeight="12.75"/>
  <cols>
    <col min="1" max="1" width="0" style="141" hidden="1" customWidth="1"/>
    <col min="2" max="2" width="5.28125" style="141" customWidth="1"/>
    <col min="3" max="3" width="50.00390625" style="141" customWidth="1"/>
    <col min="4" max="4" width="15.8515625" style="141" customWidth="1"/>
    <col min="5" max="5" width="11.140625" style="141" customWidth="1"/>
    <col min="6" max="6" width="9.28125" style="141" customWidth="1"/>
    <col min="7" max="7" width="11.57421875" style="141" customWidth="1"/>
    <col min="8" max="8" width="12.8515625" style="141" customWidth="1"/>
    <col min="9" max="9" width="8.28125" style="142" customWidth="1"/>
    <col min="10" max="10" width="4.28125" style="143" customWidth="1"/>
    <col min="11" max="16384" width="9.140625" style="143" customWidth="1"/>
  </cols>
  <sheetData>
    <row r="1" spans="1:9" s="144" customFormat="1" ht="51" customHeight="1">
      <c r="A1" s="141"/>
      <c r="B1" s="3397" t="s">
        <v>57</v>
      </c>
      <c r="C1" s="3397"/>
      <c r="D1" s="3397"/>
      <c r="E1" s="3397"/>
      <c r="F1" s="3397"/>
      <c r="G1" s="3397"/>
      <c r="H1" s="3397"/>
      <c r="I1" s="142"/>
    </row>
    <row r="2" spans="1:11" s="144" customFormat="1" ht="52.5" customHeight="1">
      <c r="A2" s="145"/>
      <c r="B2" s="146" t="s">
        <v>1</v>
      </c>
      <c r="C2" s="147" t="s">
        <v>2</v>
      </c>
      <c r="D2" s="147" t="s">
        <v>3</v>
      </c>
      <c r="E2" s="148" t="s">
        <v>4</v>
      </c>
      <c r="F2" s="148" t="s">
        <v>5</v>
      </c>
      <c r="G2" s="148" t="s">
        <v>6</v>
      </c>
      <c r="H2" s="149" t="s">
        <v>7</v>
      </c>
      <c r="I2" s="150"/>
      <c r="J2" s="151"/>
      <c r="K2" s="151"/>
    </row>
    <row r="3" spans="1:11" s="144" customFormat="1" ht="24.75" customHeight="1">
      <c r="A3" s="141"/>
      <c r="B3" s="152">
        <v>1</v>
      </c>
      <c r="C3" s="153" t="s">
        <v>8</v>
      </c>
      <c r="D3" s="153" t="s">
        <v>9</v>
      </c>
      <c r="E3" s="154">
        <v>1</v>
      </c>
      <c r="F3" s="154">
        <v>1</v>
      </c>
      <c r="G3" s="155">
        <v>5460</v>
      </c>
      <c r="H3" s="156">
        <v>5460</v>
      </c>
      <c r="I3" s="157"/>
      <c r="J3" s="151"/>
      <c r="K3" s="151"/>
    </row>
    <row r="4" spans="1:11" s="144" customFormat="1" ht="25.5" customHeight="1">
      <c r="A4" s="141"/>
      <c r="B4" s="152">
        <v>2</v>
      </c>
      <c r="C4" s="153" t="s">
        <v>10</v>
      </c>
      <c r="D4" s="153" t="s">
        <v>11</v>
      </c>
      <c r="E4" s="154">
        <v>0.4</v>
      </c>
      <c r="F4" s="154">
        <v>4</v>
      </c>
      <c r="G4" s="155">
        <v>6500</v>
      </c>
      <c r="H4" s="156">
        <v>10400</v>
      </c>
      <c r="I4" s="157"/>
      <c r="J4" s="151"/>
      <c r="K4" s="151"/>
    </row>
    <row r="5" spans="1:11" s="144" customFormat="1" ht="22.5" customHeight="1">
      <c r="A5" s="141"/>
      <c r="B5" s="152">
        <v>3</v>
      </c>
      <c r="C5" s="153" t="s">
        <v>12</v>
      </c>
      <c r="D5" s="153" t="s">
        <v>13</v>
      </c>
      <c r="E5" s="154">
        <v>90</v>
      </c>
      <c r="F5" s="154">
        <v>2</v>
      </c>
      <c r="G5" s="155">
        <v>146.72</v>
      </c>
      <c r="H5" s="156">
        <v>26409.6</v>
      </c>
      <c r="I5" s="157"/>
      <c r="J5" s="151"/>
      <c r="K5" s="151"/>
    </row>
    <row r="6" spans="1:11" s="144" customFormat="1" ht="24.75" customHeight="1">
      <c r="A6" s="141"/>
      <c r="B6" s="152">
        <v>4</v>
      </c>
      <c r="C6" s="153" t="s">
        <v>58</v>
      </c>
      <c r="D6" s="153" t="s">
        <v>15</v>
      </c>
      <c r="E6" s="154">
        <v>5.8885000000000005</v>
      </c>
      <c r="F6" s="154">
        <v>2</v>
      </c>
      <c r="G6" s="155">
        <v>1500</v>
      </c>
      <c r="H6" s="156">
        <v>17665.5</v>
      </c>
      <c r="I6" s="157"/>
      <c r="J6" s="151"/>
      <c r="K6" s="151"/>
    </row>
    <row r="7" spans="1:11" s="144" customFormat="1" ht="42.75" customHeight="1">
      <c r="A7" s="141"/>
      <c r="B7" s="152">
        <v>5</v>
      </c>
      <c r="C7" s="153" t="s">
        <v>59</v>
      </c>
      <c r="D7" s="153" t="s">
        <v>15</v>
      </c>
      <c r="E7" s="154">
        <v>5.8885000000000005</v>
      </c>
      <c r="F7" s="154">
        <v>2</v>
      </c>
      <c r="G7" s="155">
        <v>1440</v>
      </c>
      <c r="H7" s="156">
        <v>16958.88</v>
      </c>
      <c r="I7" s="157"/>
      <c r="J7" s="151"/>
      <c r="K7" s="151"/>
    </row>
    <row r="8" spans="1:11" s="144" customFormat="1" ht="25.5" customHeight="1">
      <c r="A8" s="141"/>
      <c r="B8" s="152">
        <v>6</v>
      </c>
      <c r="C8" s="153" t="s">
        <v>17</v>
      </c>
      <c r="D8" s="153" t="s">
        <v>15</v>
      </c>
      <c r="E8" s="154">
        <v>5.8885000000000005</v>
      </c>
      <c r="F8" s="154">
        <v>2</v>
      </c>
      <c r="G8" s="155">
        <v>1320</v>
      </c>
      <c r="H8" s="156">
        <v>15545.64</v>
      </c>
      <c r="I8" s="157"/>
      <c r="J8" s="151"/>
      <c r="K8" s="151"/>
    </row>
    <row r="9" spans="1:11" s="144" customFormat="1" ht="48" customHeight="1">
      <c r="A9" s="141"/>
      <c r="B9" s="152">
        <v>7</v>
      </c>
      <c r="C9" s="153" t="s">
        <v>20</v>
      </c>
      <c r="D9" s="153" t="s">
        <v>15</v>
      </c>
      <c r="E9" s="154">
        <v>5.8885000000000005</v>
      </c>
      <c r="F9" s="154">
        <v>2</v>
      </c>
      <c r="G9" s="155">
        <v>3003.38</v>
      </c>
      <c r="H9" s="156">
        <v>35370.806260000005</v>
      </c>
      <c r="I9" s="157"/>
      <c r="J9" s="151"/>
      <c r="K9" s="151"/>
    </row>
    <row r="10" spans="1:11" s="144" customFormat="1" ht="53.25" customHeight="1">
      <c r="A10" s="141"/>
      <c r="B10" s="152">
        <v>8</v>
      </c>
      <c r="C10" s="153" t="s">
        <v>21</v>
      </c>
      <c r="D10" s="153" t="s">
        <v>15</v>
      </c>
      <c r="E10" s="154">
        <v>5.8885000000000005</v>
      </c>
      <c r="F10" s="154">
        <v>2</v>
      </c>
      <c r="G10" s="158">
        <v>1710</v>
      </c>
      <c r="H10" s="156">
        <v>20138.67</v>
      </c>
      <c r="I10" s="157"/>
      <c r="J10" s="151"/>
      <c r="K10" s="151"/>
    </row>
    <row r="11" spans="1:11" s="144" customFormat="1" ht="31.5" customHeight="1">
      <c r="A11" s="141"/>
      <c r="B11" s="152">
        <v>9</v>
      </c>
      <c r="C11" s="153" t="s">
        <v>22</v>
      </c>
      <c r="D11" s="153" t="s">
        <v>23</v>
      </c>
      <c r="E11" s="154">
        <v>1</v>
      </c>
      <c r="F11" s="154">
        <v>2</v>
      </c>
      <c r="G11" s="155">
        <v>5060.23</v>
      </c>
      <c r="H11" s="156">
        <v>10120.46</v>
      </c>
      <c r="I11" s="157"/>
      <c r="J11" s="151"/>
      <c r="K11" s="151"/>
    </row>
    <row r="12" spans="1:11" s="144" customFormat="1" ht="24.75" customHeight="1">
      <c r="A12" s="141"/>
      <c r="B12" s="152">
        <v>10</v>
      </c>
      <c r="C12" s="153" t="s">
        <v>25</v>
      </c>
      <c r="D12" s="153" t="s">
        <v>15</v>
      </c>
      <c r="E12" s="154">
        <v>5.8885000000000005</v>
      </c>
      <c r="F12" s="154">
        <v>1</v>
      </c>
      <c r="G12" s="159">
        <v>9936</v>
      </c>
      <c r="H12" s="156">
        <v>58508.136000000006</v>
      </c>
      <c r="I12" s="157"/>
      <c r="J12" s="151"/>
      <c r="K12" s="151"/>
    </row>
    <row r="13" spans="1:11" s="144" customFormat="1" ht="84" customHeight="1">
      <c r="A13" s="141"/>
      <c r="B13" s="152">
        <v>11</v>
      </c>
      <c r="C13" s="153" t="s">
        <v>27</v>
      </c>
      <c r="D13" s="153" t="s">
        <v>28</v>
      </c>
      <c r="E13" s="154">
        <v>4</v>
      </c>
      <c r="F13" s="154">
        <v>12</v>
      </c>
      <c r="G13" s="158">
        <v>266.33</v>
      </c>
      <c r="H13" s="156">
        <v>12783.84</v>
      </c>
      <c r="I13" s="157"/>
      <c r="J13" s="151"/>
      <c r="K13" s="151"/>
    </row>
    <row r="14" spans="1:11" s="144" customFormat="1" ht="46.5" customHeight="1">
      <c r="A14" s="141"/>
      <c r="B14" s="152">
        <v>12</v>
      </c>
      <c r="C14" s="153" t="s">
        <v>29</v>
      </c>
      <c r="D14" s="153" t="s">
        <v>30</v>
      </c>
      <c r="E14" s="154">
        <v>5.8885000000000005</v>
      </c>
      <c r="F14" s="154">
        <v>1</v>
      </c>
      <c r="G14" s="155">
        <v>14039</v>
      </c>
      <c r="H14" s="156">
        <v>82668.6515</v>
      </c>
      <c r="I14" s="157"/>
      <c r="J14" s="151"/>
      <c r="K14" s="151"/>
    </row>
    <row r="15" spans="1:11" s="144" customFormat="1" ht="24" customHeight="1">
      <c r="A15" s="141"/>
      <c r="B15" s="152">
        <v>13</v>
      </c>
      <c r="C15" s="153" t="s">
        <v>32</v>
      </c>
      <c r="D15" s="153" t="s">
        <v>33</v>
      </c>
      <c r="E15" s="154">
        <v>1000</v>
      </c>
      <c r="F15" s="154" t="s">
        <v>34</v>
      </c>
      <c r="G15" s="155">
        <v>22.39</v>
      </c>
      <c r="H15" s="156">
        <v>22390</v>
      </c>
      <c r="I15" s="157"/>
      <c r="J15" s="151"/>
      <c r="K15" s="151"/>
    </row>
    <row r="16" spans="1:11" s="144" customFormat="1" ht="27.75" customHeight="1">
      <c r="A16" s="141"/>
      <c r="B16" s="152">
        <v>14</v>
      </c>
      <c r="C16" s="153" t="s">
        <v>35</v>
      </c>
      <c r="D16" s="153" t="s">
        <v>36</v>
      </c>
      <c r="E16" s="154">
        <v>1</v>
      </c>
      <c r="F16" s="154" t="s">
        <v>34</v>
      </c>
      <c r="G16" s="155">
        <v>408.6</v>
      </c>
      <c r="H16" s="156">
        <v>408.6</v>
      </c>
      <c r="I16" s="157"/>
      <c r="J16" s="151"/>
      <c r="K16" s="151"/>
    </row>
    <row r="17" spans="1:11" s="144" customFormat="1" ht="24.75" customHeight="1">
      <c r="A17" s="141"/>
      <c r="B17" s="152">
        <v>15</v>
      </c>
      <c r="C17" s="153" t="s">
        <v>37</v>
      </c>
      <c r="D17" s="153" t="s">
        <v>38</v>
      </c>
      <c r="E17" s="154">
        <v>500</v>
      </c>
      <c r="F17" s="154" t="s">
        <v>34</v>
      </c>
      <c r="G17" s="155">
        <v>20.13</v>
      </c>
      <c r="H17" s="156">
        <v>10065</v>
      </c>
      <c r="I17" s="157"/>
      <c r="J17" s="151"/>
      <c r="K17" s="151"/>
    </row>
    <row r="18" spans="1:11" s="144" customFormat="1" ht="36" customHeight="1">
      <c r="A18" s="141"/>
      <c r="B18" s="152">
        <v>16</v>
      </c>
      <c r="C18" s="153" t="s">
        <v>39</v>
      </c>
      <c r="D18" s="153" t="s">
        <v>33</v>
      </c>
      <c r="E18" s="154">
        <v>650</v>
      </c>
      <c r="F18" s="154" t="s">
        <v>34</v>
      </c>
      <c r="G18" s="155">
        <v>41.8</v>
      </c>
      <c r="H18" s="156">
        <v>27170</v>
      </c>
      <c r="I18" s="157"/>
      <c r="J18" s="151"/>
      <c r="K18" s="151"/>
    </row>
    <row r="19" spans="1:11" s="144" customFormat="1" ht="33.75" customHeight="1">
      <c r="A19" s="141"/>
      <c r="B19" s="152">
        <v>17</v>
      </c>
      <c r="C19" s="153" t="s">
        <v>40</v>
      </c>
      <c r="D19" s="153" t="s">
        <v>38</v>
      </c>
      <c r="E19" s="154">
        <v>100</v>
      </c>
      <c r="F19" s="154" t="s">
        <v>34</v>
      </c>
      <c r="G19" s="155">
        <v>170.7</v>
      </c>
      <c r="H19" s="156">
        <v>17070</v>
      </c>
      <c r="I19" s="157"/>
      <c r="J19" s="151"/>
      <c r="K19" s="151"/>
    </row>
    <row r="20" spans="1:11" s="144" customFormat="1" ht="36" customHeight="1">
      <c r="A20" s="141"/>
      <c r="B20" s="152">
        <v>18</v>
      </c>
      <c r="C20" s="153" t="s">
        <v>41</v>
      </c>
      <c r="D20" s="153" t="s">
        <v>38</v>
      </c>
      <c r="E20" s="154">
        <v>100</v>
      </c>
      <c r="F20" s="154" t="s">
        <v>34</v>
      </c>
      <c r="G20" s="155">
        <v>183.3</v>
      </c>
      <c r="H20" s="156">
        <v>18330</v>
      </c>
      <c r="I20" s="157"/>
      <c r="J20" s="151"/>
      <c r="K20" s="151"/>
    </row>
    <row r="21" spans="1:11" s="144" customFormat="1" ht="33.75" customHeight="1">
      <c r="A21" s="141"/>
      <c r="B21" s="152">
        <v>19</v>
      </c>
      <c r="C21" s="153" t="s">
        <v>42</v>
      </c>
      <c r="D21" s="153" t="s">
        <v>38</v>
      </c>
      <c r="E21" s="154">
        <v>100</v>
      </c>
      <c r="F21" s="154" t="s">
        <v>34</v>
      </c>
      <c r="G21" s="155">
        <v>36.39</v>
      </c>
      <c r="H21" s="156">
        <v>3639</v>
      </c>
      <c r="I21" s="157"/>
      <c r="J21" s="151"/>
      <c r="K21" s="151"/>
    </row>
    <row r="22" spans="1:11" s="144" customFormat="1" ht="36" customHeight="1">
      <c r="A22" s="141"/>
      <c r="B22" s="152">
        <v>20</v>
      </c>
      <c r="C22" s="153" t="s">
        <v>43</v>
      </c>
      <c r="D22" s="153" t="s">
        <v>38</v>
      </c>
      <c r="E22" s="154">
        <v>500</v>
      </c>
      <c r="F22" s="154" t="s">
        <v>34</v>
      </c>
      <c r="G22" s="155">
        <v>137</v>
      </c>
      <c r="H22" s="156">
        <v>68500</v>
      </c>
      <c r="I22" s="157"/>
      <c r="J22" s="151"/>
      <c r="K22" s="151"/>
    </row>
    <row r="23" spans="1:11" s="144" customFormat="1" ht="21" customHeight="1">
      <c r="A23" s="141"/>
      <c r="B23" s="152">
        <v>21</v>
      </c>
      <c r="C23" s="153" t="s">
        <v>60</v>
      </c>
      <c r="D23" s="153" t="s">
        <v>38</v>
      </c>
      <c r="E23" s="154">
        <v>15</v>
      </c>
      <c r="F23" s="154">
        <v>2</v>
      </c>
      <c r="G23" s="155">
        <v>39</v>
      </c>
      <c r="H23" s="156">
        <v>1170</v>
      </c>
      <c r="I23" s="157"/>
      <c r="J23" s="151"/>
      <c r="K23" s="151"/>
    </row>
    <row r="24" spans="1:11" s="144" customFormat="1" ht="21" customHeight="1">
      <c r="A24" s="141"/>
      <c r="B24" s="152">
        <v>22</v>
      </c>
      <c r="C24" s="153" t="s">
        <v>44</v>
      </c>
      <c r="D24" s="153" t="s">
        <v>45</v>
      </c>
      <c r="E24" s="154">
        <v>0.5</v>
      </c>
      <c r="F24" s="154">
        <v>2</v>
      </c>
      <c r="G24" s="155">
        <v>1514.7</v>
      </c>
      <c r="H24" s="156">
        <v>1514.7</v>
      </c>
      <c r="I24" s="157"/>
      <c r="J24" s="151"/>
      <c r="K24" s="151"/>
    </row>
    <row r="25" spans="2:11" ht="21" customHeight="1">
      <c r="B25" s="152">
        <v>23</v>
      </c>
      <c r="C25" s="153" t="s">
        <v>61</v>
      </c>
      <c r="D25" s="153" t="s">
        <v>62</v>
      </c>
      <c r="E25" s="154">
        <v>0.3</v>
      </c>
      <c r="F25" s="154">
        <v>1</v>
      </c>
      <c r="G25" s="155">
        <v>5859.22</v>
      </c>
      <c r="H25" s="156">
        <v>1757.766</v>
      </c>
      <c r="I25" s="157"/>
      <c r="J25" s="160"/>
      <c r="K25" s="160"/>
    </row>
    <row r="26" spans="2:11" ht="21" customHeight="1">
      <c r="B26" s="152">
        <v>24</v>
      </c>
      <c r="C26" s="153" t="s">
        <v>63</v>
      </c>
      <c r="D26" s="153"/>
      <c r="E26" s="154"/>
      <c r="F26" s="154"/>
      <c r="G26" s="155"/>
      <c r="H26" s="156">
        <v>383105.88</v>
      </c>
      <c r="I26" s="157"/>
      <c r="J26" s="160"/>
      <c r="K26" s="160"/>
    </row>
    <row r="27" spans="2:11" ht="31.5" customHeight="1">
      <c r="B27" s="152">
        <v>25</v>
      </c>
      <c r="C27" s="153" t="s">
        <v>50</v>
      </c>
      <c r="D27" s="153" t="s">
        <v>15</v>
      </c>
      <c r="E27" s="154">
        <v>5.8885000000000005</v>
      </c>
      <c r="F27" s="154">
        <v>12</v>
      </c>
      <c r="G27" s="155">
        <v>3290</v>
      </c>
      <c r="H27" s="156">
        <v>232477.98</v>
      </c>
      <c r="I27" s="157"/>
      <c r="J27" s="160"/>
      <c r="K27" s="160"/>
    </row>
    <row r="28" spans="2:11" ht="21.75" customHeight="1">
      <c r="B28" s="152">
        <v>26</v>
      </c>
      <c r="C28" s="153" t="s">
        <v>46</v>
      </c>
      <c r="D28" s="153"/>
      <c r="E28" s="154"/>
      <c r="F28" s="154" t="s">
        <v>47</v>
      </c>
      <c r="G28" s="155"/>
      <c r="H28" s="156">
        <v>90871.33200000001</v>
      </c>
      <c r="I28" s="157"/>
      <c r="J28" s="160"/>
      <c r="K28" s="160"/>
    </row>
    <row r="29" spans="2:11" ht="21.75" customHeight="1">
      <c r="B29" s="152">
        <v>27</v>
      </c>
      <c r="C29" s="153" t="s">
        <v>48</v>
      </c>
      <c r="D29" s="153" t="s">
        <v>38</v>
      </c>
      <c r="E29" s="154"/>
      <c r="F29" s="154"/>
      <c r="G29" s="155"/>
      <c r="H29" s="156">
        <v>14839.02</v>
      </c>
      <c r="I29" s="157"/>
      <c r="J29" s="160"/>
      <c r="K29" s="160"/>
    </row>
    <row r="30" spans="2:11" ht="21.75" customHeight="1">
      <c r="B30" s="152">
        <v>28</v>
      </c>
      <c r="C30" s="153" t="s">
        <v>64</v>
      </c>
      <c r="D30" s="153"/>
      <c r="E30" s="161"/>
      <c r="F30" s="161"/>
      <c r="G30" s="161"/>
      <c r="H30" s="156">
        <v>140000</v>
      </c>
      <c r="I30" s="157"/>
      <c r="J30" s="160"/>
      <c r="K30" s="160"/>
    </row>
    <row r="31" spans="1:11" s="144" customFormat="1" ht="18" customHeight="1">
      <c r="A31" s="141"/>
      <c r="B31" s="152">
        <v>29</v>
      </c>
      <c r="C31" s="162" t="s">
        <v>65</v>
      </c>
      <c r="D31" s="162" t="s">
        <v>66</v>
      </c>
      <c r="E31" s="161">
        <v>80</v>
      </c>
      <c r="F31" s="161">
        <v>1</v>
      </c>
      <c r="G31" s="161">
        <v>1443.34</v>
      </c>
      <c r="H31" s="163">
        <v>115467.2</v>
      </c>
      <c r="I31" s="157"/>
      <c r="J31" s="151"/>
      <c r="K31" s="151"/>
    </row>
    <row r="32" spans="1:11" s="144" customFormat="1" ht="18" customHeight="1">
      <c r="A32" s="141"/>
      <c r="B32" s="152">
        <v>30</v>
      </c>
      <c r="C32" s="162" t="s">
        <v>67</v>
      </c>
      <c r="D32" s="162" t="s">
        <v>66</v>
      </c>
      <c r="E32" s="161">
        <v>60</v>
      </c>
      <c r="F32" s="161">
        <v>1</v>
      </c>
      <c r="G32" s="161">
        <v>1124.6</v>
      </c>
      <c r="H32" s="163">
        <v>67476</v>
      </c>
      <c r="I32" s="157"/>
      <c r="J32" s="151"/>
      <c r="K32" s="151"/>
    </row>
    <row r="33" spans="1:11" s="144" customFormat="1" ht="18" customHeight="1">
      <c r="A33" s="141"/>
      <c r="B33" s="152">
        <v>31</v>
      </c>
      <c r="C33" s="164" t="s">
        <v>68</v>
      </c>
      <c r="D33" s="162" t="s">
        <v>69</v>
      </c>
      <c r="E33" s="161">
        <v>22</v>
      </c>
      <c r="F33" s="161">
        <v>1</v>
      </c>
      <c r="G33" s="165">
        <v>531</v>
      </c>
      <c r="H33" s="163">
        <v>11682</v>
      </c>
      <c r="I33" s="157"/>
      <c r="J33" s="151"/>
      <c r="K33" s="151"/>
    </row>
    <row r="34" spans="1:11" s="144" customFormat="1" ht="18" customHeight="1">
      <c r="A34" s="141"/>
      <c r="B34" s="152">
        <v>32</v>
      </c>
      <c r="C34" s="162" t="s">
        <v>70</v>
      </c>
      <c r="D34" s="162" t="s">
        <v>66</v>
      </c>
      <c r="E34" s="161">
        <v>20</v>
      </c>
      <c r="F34" s="161">
        <v>1</v>
      </c>
      <c r="G34" s="161">
        <v>1039.3</v>
      </c>
      <c r="H34" s="163">
        <v>20786</v>
      </c>
      <c r="I34" s="157"/>
      <c r="J34" s="151"/>
      <c r="K34" s="151"/>
    </row>
    <row r="35" spans="1:11" s="144" customFormat="1" ht="18" customHeight="1">
      <c r="A35" s="141"/>
      <c r="B35" s="152">
        <v>33</v>
      </c>
      <c r="C35" s="164" t="s">
        <v>71</v>
      </c>
      <c r="D35" s="162" t="s">
        <v>66</v>
      </c>
      <c r="E35" s="161">
        <v>36</v>
      </c>
      <c r="F35" s="161">
        <v>1</v>
      </c>
      <c r="G35" s="165">
        <v>1585.23</v>
      </c>
      <c r="H35" s="163">
        <v>57068.28</v>
      </c>
      <c r="I35" s="157"/>
      <c r="J35" s="151"/>
      <c r="K35" s="151"/>
    </row>
    <row r="36" spans="1:11" s="144" customFormat="1" ht="18" customHeight="1">
      <c r="A36" s="141"/>
      <c r="B36" s="152">
        <v>34</v>
      </c>
      <c r="C36" s="166" t="s">
        <v>72</v>
      </c>
      <c r="D36" s="166" t="s">
        <v>73</v>
      </c>
      <c r="E36" s="167">
        <v>12</v>
      </c>
      <c r="F36" s="167">
        <v>1</v>
      </c>
      <c r="G36" s="165">
        <v>4152</v>
      </c>
      <c r="H36" s="168">
        <v>49824</v>
      </c>
      <c r="I36" s="157"/>
      <c r="J36" s="151"/>
      <c r="K36" s="151"/>
    </row>
    <row r="37" spans="1:11" s="144" customFormat="1" ht="18" customHeight="1">
      <c r="A37" s="141"/>
      <c r="B37" s="152">
        <v>35</v>
      </c>
      <c r="C37" s="162" t="s">
        <v>74</v>
      </c>
      <c r="D37" s="162" t="s">
        <v>75</v>
      </c>
      <c r="E37" s="161">
        <v>1</v>
      </c>
      <c r="F37" s="161">
        <v>1</v>
      </c>
      <c r="G37" s="161">
        <v>4152</v>
      </c>
      <c r="H37" s="163">
        <v>4152</v>
      </c>
      <c r="I37" s="157"/>
      <c r="J37" s="151"/>
      <c r="K37" s="151"/>
    </row>
    <row r="38" spans="2:11" ht="24" customHeight="1">
      <c r="B38" s="152">
        <v>36</v>
      </c>
      <c r="C38" s="153" t="s">
        <v>76</v>
      </c>
      <c r="D38" s="153" t="s">
        <v>73</v>
      </c>
      <c r="E38" s="161">
        <v>60</v>
      </c>
      <c r="F38" s="161">
        <v>1</v>
      </c>
      <c r="G38" s="161">
        <v>260</v>
      </c>
      <c r="H38" s="156">
        <v>15600</v>
      </c>
      <c r="I38" s="157"/>
      <c r="J38" s="160"/>
      <c r="K38" s="160"/>
    </row>
    <row r="39" spans="2:11" ht="24" customHeight="1">
      <c r="B39" s="152">
        <v>37</v>
      </c>
      <c r="C39" s="153" t="s">
        <v>77</v>
      </c>
      <c r="D39" s="153" t="s">
        <v>38</v>
      </c>
      <c r="E39" s="161">
        <v>280</v>
      </c>
      <c r="F39" s="161">
        <v>1</v>
      </c>
      <c r="G39" s="169">
        <v>300</v>
      </c>
      <c r="H39" s="156">
        <v>84000</v>
      </c>
      <c r="I39" s="157"/>
      <c r="J39" s="160"/>
      <c r="K39" s="160"/>
    </row>
    <row r="40" spans="2:11" ht="12">
      <c r="B40" s="170" t="s">
        <v>53</v>
      </c>
      <c r="C40" s="170"/>
      <c r="D40" s="170"/>
      <c r="E40" s="170"/>
      <c r="F40" s="170"/>
      <c r="G40" s="171"/>
      <c r="H40" s="172">
        <v>1771394.94176</v>
      </c>
      <c r="I40" s="157"/>
      <c r="J40" s="160"/>
      <c r="K40" s="160"/>
    </row>
    <row r="42" spans="6:7" ht="12">
      <c r="F42" s="173"/>
      <c r="G42" s="173"/>
    </row>
    <row r="43" spans="6:7" ht="12">
      <c r="F43" s="173"/>
      <c r="G43" s="173"/>
    </row>
    <row r="45" spans="6:7" ht="12">
      <c r="F45" s="143"/>
      <c r="G45" s="143"/>
    </row>
    <row r="46" spans="6:12" ht="12">
      <c r="F46" s="143"/>
      <c r="G46" s="143"/>
      <c r="H46" s="174"/>
      <c r="I46" s="174"/>
      <c r="J46" s="174"/>
      <c r="K46" s="174"/>
      <c r="L46" s="174"/>
    </row>
    <row r="47" spans="9:12" ht="12">
      <c r="I47" s="141"/>
      <c r="J47" s="141"/>
      <c r="K47" s="141"/>
      <c r="L47" s="141"/>
    </row>
    <row r="80" ht="12">
      <c r="B80" s="141" t="s">
        <v>78</v>
      </c>
    </row>
    <row r="874" ht="12">
      <c r="B874" s="141" t="s">
        <v>78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B1">
      <selection activeCell="B1" sqref="B1"/>
    </sheetView>
  </sheetViews>
  <sheetFormatPr defaultColWidth="9.140625" defaultRowHeight="12.75"/>
  <cols>
    <col min="1" max="1" width="0" style="1375" hidden="1" customWidth="1"/>
    <col min="2" max="2" width="4.8515625" style="1375" customWidth="1"/>
    <col min="3" max="3" width="51.8515625" style="1375" customWidth="1"/>
    <col min="4" max="4" width="15.7109375" style="1375" customWidth="1"/>
    <col min="5" max="5" width="11.00390625" style="1375" customWidth="1"/>
    <col min="6" max="6" width="9.28125" style="1375" customWidth="1"/>
    <col min="7" max="7" width="10.421875" style="1375" customWidth="1"/>
    <col min="8" max="8" width="12.28125" style="1375" customWidth="1"/>
    <col min="9" max="9" width="6.421875" style="1376" customWidth="1"/>
    <col min="10" max="10" width="1.7109375" style="1377" customWidth="1"/>
    <col min="11" max="16384" width="9.140625" style="1377" customWidth="1"/>
  </cols>
  <sheetData>
    <row r="1" spans="1:9" s="1378" customFormat="1" ht="51" customHeight="1">
      <c r="A1" s="1375"/>
      <c r="B1" s="3433" t="s">
        <v>202</v>
      </c>
      <c r="C1" s="3433"/>
      <c r="D1" s="3433"/>
      <c r="E1" s="3433"/>
      <c r="F1" s="3433"/>
      <c r="G1" s="3433"/>
      <c r="H1" s="3433"/>
      <c r="I1" s="1376"/>
    </row>
    <row r="2" spans="1:9" s="1378" customFormat="1" ht="15" customHeight="1">
      <c r="A2" s="1375"/>
      <c r="B2" s="1379"/>
      <c r="C2" s="1379"/>
      <c r="D2" s="1379"/>
      <c r="E2" s="1379"/>
      <c r="F2" s="1379"/>
      <c r="G2" s="1379"/>
      <c r="H2" s="1379"/>
      <c r="I2" s="1376"/>
    </row>
    <row r="3" spans="1:11" s="1378" customFormat="1" ht="52.5" customHeight="1">
      <c r="A3" s="1380"/>
      <c r="B3" s="1381" t="s">
        <v>1</v>
      </c>
      <c r="C3" s="1382" t="s">
        <v>2</v>
      </c>
      <c r="D3" s="1382" t="s">
        <v>3</v>
      </c>
      <c r="E3" s="1383" t="s">
        <v>4</v>
      </c>
      <c r="F3" s="1383" t="s">
        <v>5</v>
      </c>
      <c r="G3" s="1383" t="s">
        <v>6</v>
      </c>
      <c r="H3" s="1384" t="s">
        <v>7</v>
      </c>
      <c r="I3" s="1385"/>
      <c r="J3" s="1386"/>
      <c r="K3" s="1386"/>
    </row>
    <row r="4" spans="1:11" s="1378" customFormat="1" ht="21.75" customHeight="1">
      <c r="A4" s="1375"/>
      <c r="B4" s="1387">
        <v>1</v>
      </c>
      <c r="C4" s="1388" t="s">
        <v>8</v>
      </c>
      <c r="D4" s="1389" t="s">
        <v>9</v>
      </c>
      <c r="E4" s="1390">
        <v>1</v>
      </c>
      <c r="F4" s="1390">
        <v>1</v>
      </c>
      <c r="G4" s="1391">
        <v>5460</v>
      </c>
      <c r="H4" s="1392">
        <v>5460</v>
      </c>
      <c r="I4" s="1393"/>
      <c r="J4" s="1386"/>
      <c r="K4" s="1386"/>
    </row>
    <row r="5" spans="1:11" s="1378" customFormat="1" ht="25.5" customHeight="1">
      <c r="A5" s="1375"/>
      <c r="B5" s="1387">
        <v>2</v>
      </c>
      <c r="C5" s="1388" t="s">
        <v>10</v>
      </c>
      <c r="D5" s="1389" t="s">
        <v>11</v>
      </c>
      <c r="E5" s="1390">
        <v>0.1</v>
      </c>
      <c r="F5" s="1390">
        <v>2</v>
      </c>
      <c r="G5" s="1391">
        <v>6500</v>
      </c>
      <c r="H5" s="1392">
        <v>1300</v>
      </c>
      <c r="I5" s="1393"/>
      <c r="J5" s="1386"/>
      <c r="K5" s="1386"/>
    </row>
    <row r="6" spans="1:11" s="1378" customFormat="1" ht="19.5" customHeight="1">
      <c r="A6" s="1375"/>
      <c r="B6" s="1387">
        <v>3</v>
      </c>
      <c r="C6" s="1388" t="s">
        <v>12</v>
      </c>
      <c r="D6" s="1389" t="s">
        <v>13</v>
      </c>
      <c r="E6" s="1390">
        <v>2</v>
      </c>
      <c r="F6" s="1390">
        <v>2</v>
      </c>
      <c r="G6" s="1391">
        <v>146.72</v>
      </c>
      <c r="H6" s="1392">
        <v>586.88</v>
      </c>
      <c r="I6" s="1393"/>
      <c r="J6" s="1386"/>
      <c r="K6" s="1386"/>
    </row>
    <row r="7" spans="1:11" s="1378" customFormat="1" ht="26.25" customHeight="1">
      <c r="A7" s="1375"/>
      <c r="B7" s="1387">
        <v>4</v>
      </c>
      <c r="C7" s="1388" t="s">
        <v>14</v>
      </c>
      <c r="D7" s="1389" t="s">
        <v>15</v>
      </c>
      <c r="E7" s="1390">
        <v>0.3672</v>
      </c>
      <c r="F7" s="1390">
        <v>2</v>
      </c>
      <c r="G7" s="1391">
        <v>1500</v>
      </c>
      <c r="H7" s="1392">
        <v>1101.6</v>
      </c>
      <c r="I7" s="1393"/>
      <c r="J7" s="1386"/>
      <c r="K7" s="1386"/>
    </row>
    <row r="8" spans="1:11" s="1378" customFormat="1" ht="30.75" customHeight="1">
      <c r="A8" s="1375"/>
      <c r="B8" s="1387">
        <v>5</v>
      </c>
      <c r="C8" s="1388" t="s">
        <v>16</v>
      </c>
      <c r="D8" s="1389" t="s">
        <v>15</v>
      </c>
      <c r="E8" s="1390">
        <v>0.3672</v>
      </c>
      <c r="F8" s="1390">
        <v>2</v>
      </c>
      <c r="G8" s="1391">
        <v>1440</v>
      </c>
      <c r="H8" s="1392">
        <v>1057.536</v>
      </c>
      <c r="I8" s="1393"/>
      <c r="J8" s="1386"/>
      <c r="K8" s="1386"/>
    </row>
    <row r="9" spans="1:11" s="1378" customFormat="1" ht="22.5" customHeight="1">
      <c r="A9" s="1375"/>
      <c r="B9" s="1387">
        <v>6</v>
      </c>
      <c r="C9" s="1388" t="s">
        <v>17</v>
      </c>
      <c r="D9" s="1389" t="s">
        <v>15</v>
      </c>
      <c r="E9" s="1390">
        <v>0.3672</v>
      </c>
      <c r="F9" s="1390">
        <v>2</v>
      </c>
      <c r="G9" s="1391">
        <v>1320</v>
      </c>
      <c r="H9" s="1392">
        <v>969.408</v>
      </c>
      <c r="I9" s="1393"/>
      <c r="J9" s="1386"/>
      <c r="K9" s="1386"/>
    </row>
    <row r="10" spans="1:11" s="1378" customFormat="1" ht="28.5" customHeight="1">
      <c r="A10" s="1375"/>
      <c r="B10" s="1387">
        <v>7</v>
      </c>
      <c r="C10" s="1388" t="s">
        <v>18</v>
      </c>
      <c r="D10" s="1389" t="s">
        <v>19</v>
      </c>
      <c r="E10" s="1390">
        <v>0.8</v>
      </c>
      <c r="F10" s="1390">
        <v>2</v>
      </c>
      <c r="G10" s="1391">
        <v>559.29</v>
      </c>
      <c r="H10" s="1392">
        <v>894.864</v>
      </c>
      <c r="I10" s="1393"/>
      <c r="J10" s="1386"/>
      <c r="K10" s="1386"/>
    </row>
    <row r="11" spans="1:11" s="1378" customFormat="1" ht="46.5" customHeight="1">
      <c r="A11" s="1375"/>
      <c r="B11" s="1387">
        <v>8</v>
      </c>
      <c r="C11" s="1388" t="s">
        <v>20</v>
      </c>
      <c r="D11" s="1389" t="s">
        <v>15</v>
      </c>
      <c r="E11" s="1390">
        <v>0.3672</v>
      </c>
      <c r="F11" s="1390">
        <v>2</v>
      </c>
      <c r="G11" s="1391">
        <v>1099</v>
      </c>
      <c r="H11" s="1392">
        <v>807.1056000000001</v>
      </c>
      <c r="I11" s="1393"/>
      <c r="J11" s="1386"/>
      <c r="K11" s="1386"/>
    </row>
    <row r="12" spans="1:11" s="1378" customFormat="1" ht="59.25" customHeight="1">
      <c r="A12" s="1375"/>
      <c r="B12" s="1387">
        <v>9</v>
      </c>
      <c r="C12" s="1388" t="s">
        <v>21</v>
      </c>
      <c r="D12" s="1389" t="s">
        <v>15</v>
      </c>
      <c r="E12" s="1390">
        <v>0.3672</v>
      </c>
      <c r="F12" s="1390">
        <v>2</v>
      </c>
      <c r="G12" s="1394">
        <v>1710</v>
      </c>
      <c r="H12" s="1392">
        <v>1255.824</v>
      </c>
      <c r="I12" s="1393"/>
      <c r="J12" s="1386"/>
      <c r="K12" s="1386"/>
    </row>
    <row r="13" spans="1:11" s="1378" customFormat="1" ht="24.75" customHeight="1">
      <c r="A13" s="1375"/>
      <c r="B13" s="1387">
        <v>10</v>
      </c>
      <c r="C13" s="1388" t="s">
        <v>26</v>
      </c>
      <c r="D13" s="1389" t="s">
        <v>9</v>
      </c>
      <c r="E13" s="1390">
        <v>1</v>
      </c>
      <c r="F13" s="1390">
        <v>2</v>
      </c>
      <c r="G13" s="1395">
        <v>3036.14</v>
      </c>
      <c r="H13" s="1392">
        <v>6072.28</v>
      </c>
      <c r="I13" s="1393"/>
      <c r="J13" s="1386"/>
      <c r="K13" s="1386"/>
    </row>
    <row r="14" spans="1:11" s="1378" customFormat="1" ht="39" customHeight="1">
      <c r="A14" s="1375"/>
      <c r="B14" s="1387">
        <v>11</v>
      </c>
      <c r="C14" s="1388" t="s">
        <v>29</v>
      </c>
      <c r="D14" s="1389" t="s">
        <v>30</v>
      </c>
      <c r="E14" s="1390">
        <v>0.3672</v>
      </c>
      <c r="F14" s="1390">
        <v>1</v>
      </c>
      <c r="G14" s="1391">
        <v>8039</v>
      </c>
      <c r="H14" s="1392">
        <v>2951.9208000000003</v>
      </c>
      <c r="I14" s="1393"/>
      <c r="J14" s="1386"/>
      <c r="K14" s="1386"/>
    </row>
    <row r="15" spans="1:11" s="1378" customFormat="1" ht="18.75" customHeight="1">
      <c r="A15" s="1375"/>
      <c r="B15" s="1387">
        <v>12</v>
      </c>
      <c r="C15" s="1388" t="s">
        <v>32</v>
      </c>
      <c r="D15" s="1388" t="s">
        <v>33</v>
      </c>
      <c r="E15" s="1390">
        <v>50</v>
      </c>
      <c r="F15" s="1396" t="s">
        <v>34</v>
      </c>
      <c r="G15" s="1391">
        <v>22.39</v>
      </c>
      <c r="H15" s="1392">
        <v>1119.5</v>
      </c>
      <c r="I15" s="1393"/>
      <c r="J15" s="1386"/>
      <c r="K15" s="1386"/>
    </row>
    <row r="16" spans="1:11" s="1378" customFormat="1" ht="23.25" customHeight="1">
      <c r="A16" s="1375"/>
      <c r="B16" s="1387">
        <v>13</v>
      </c>
      <c r="C16" s="1388" t="s">
        <v>35</v>
      </c>
      <c r="D16" s="1388" t="s">
        <v>36</v>
      </c>
      <c r="E16" s="1390">
        <v>1</v>
      </c>
      <c r="F16" s="1396" t="s">
        <v>34</v>
      </c>
      <c r="G16" s="1391">
        <v>408.6</v>
      </c>
      <c r="H16" s="1392">
        <v>408.6</v>
      </c>
      <c r="I16" s="1393"/>
      <c r="J16" s="1386"/>
      <c r="K16" s="1386"/>
    </row>
    <row r="17" spans="1:11" s="1378" customFormat="1" ht="19.5" customHeight="1">
      <c r="A17" s="1375"/>
      <c r="B17" s="1387">
        <v>14</v>
      </c>
      <c r="C17" s="1388" t="s">
        <v>37</v>
      </c>
      <c r="D17" s="1388" t="s">
        <v>38</v>
      </c>
      <c r="E17" s="1390">
        <v>10</v>
      </c>
      <c r="F17" s="1396" t="s">
        <v>34</v>
      </c>
      <c r="G17" s="1391">
        <v>20.13</v>
      </c>
      <c r="H17" s="1392">
        <v>201.3</v>
      </c>
      <c r="I17" s="1393"/>
      <c r="J17" s="1386"/>
      <c r="K17" s="1397"/>
    </row>
    <row r="18" spans="1:11" s="1378" customFormat="1" ht="28.5" customHeight="1">
      <c r="A18" s="1375"/>
      <c r="B18" s="1387">
        <v>15</v>
      </c>
      <c r="C18" s="1388" t="s">
        <v>39</v>
      </c>
      <c r="D18" s="1388" t="s">
        <v>33</v>
      </c>
      <c r="E18" s="1390">
        <v>20</v>
      </c>
      <c r="F18" s="1396" t="s">
        <v>34</v>
      </c>
      <c r="G18" s="1391">
        <v>41.8</v>
      </c>
      <c r="H18" s="1392">
        <v>836</v>
      </c>
      <c r="I18" s="1393"/>
      <c r="J18" s="1386"/>
      <c r="K18" s="1386"/>
    </row>
    <row r="19" spans="1:11" s="1378" customFormat="1" ht="27" customHeight="1">
      <c r="A19" s="1375"/>
      <c r="B19" s="1387">
        <v>16</v>
      </c>
      <c r="C19" s="1388" t="s">
        <v>40</v>
      </c>
      <c r="D19" s="1388" t="s">
        <v>38</v>
      </c>
      <c r="E19" s="1390">
        <v>10</v>
      </c>
      <c r="F19" s="1396" t="s">
        <v>34</v>
      </c>
      <c r="G19" s="1391">
        <v>170.7</v>
      </c>
      <c r="H19" s="1392">
        <v>1707</v>
      </c>
      <c r="I19" s="1393"/>
      <c r="J19" s="1386"/>
      <c r="K19" s="1386"/>
    </row>
    <row r="20" spans="1:11" s="1378" customFormat="1" ht="25.5" customHeight="1">
      <c r="A20" s="1375"/>
      <c r="B20" s="1387">
        <v>17</v>
      </c>
      <c r="C20" s="1388" t="s">
        <v>41</v>
      </c>
      <c r="D20" s="1388" t="s">
        <v>38</v>
      </c>
      <c r="E20" s="1390">
        <v>10</v>
      </c>
      <c r="F20" s="1396" t="s">
        <v>34</v>
      </c>
      <c r="G20" s="1391">
        <v>183.3</v>
      </c>
      <c r="H20" s="1392">
        <v>1833</v>
      </c>
      <c r="I20" s="1393"/>
      <c r="J20" s="1386"/>
      <c r="K20" s="1386"/>
    </row>
    <row r="21" spans="1:11" s="1378" customFormat="1" ht="24" customHeight="1">
      <c r="A21" s="1375"/>
      <c r="B21" s="1387">
        <v>18</v>
      </c>
      <c r="C21" s="1388" t="s">
        <v>42</v>
      </c>
      <c r="D21" s="1388" t="s">
        <v>38</v>
      </c>
      <c r="E21" s="1390">
        <v>10</v>
      </c>
      <c r="F21" s="1396" t="s">
        <v>34</v>
      </c>
      <c r="G21" s="1391">
        <v>36.39</v>
      </c>
      <c r="H21" s="1392">
        <v>363.9</v>
      </c>
      <c r="I21" s="1393"/>
      <c r="J21" s="1386"/>
      <c r="K21" s="1386"/>
    </row>
    <row r="22" spans="1:11" s="1378" customFormat="1" ht="25.5" customHeight="1">
      <c r="A22" s="1375"/>
      <c r="B22" s="1387">
        <v>19</v>
      </c>
      <c r="C22" s="1388" t="s">
        <v>43</v>
      </c>
      <c r="D22" s="1388" t="s">
        <v>38</v>
      </c>
      <c r="E22" s="1390">
        <v>20</v>
      </c>
      <c r="F22" s="1396" t="s">
        <v>34</v>
      </c>
      <c r="G22" s="1391">
        <v>137</v>
      </c>
      <c r="H22" s="1392">
        <v>2740</v>
      </c>
      <c r="I22" s="1393"/>
      <c r="J22" s="1386"/>
      <c r="K22" s="1386"/>
    </row>
    <row r="23" spans="2:11" ht="21.75" customHeight="1">
      <c r="B23" s="1387">
        <v>20</v>
      </c>
      <c r="C23" s="1388" t="s">
        <v>50</v>
      </c>
      <c r="D23" s="1389" t="s">
        <v>15</v>
      </c>
      <c r="E23" s="1390">
        <v>0.3672</v>
      </c>
      <c r="F23" s="1390">
        <v>12</v>
      </c>
      <c r="G23" s="1391">
        <v>3290</v>
      </c>
      <c r="H23" s="1392">
        <v>14497.056000000002</v>
      </c>
      <c r="I23" s="1393"/>
      <c r="J23" s="1398"/>
      <c r="K23" s="1398"/>
    </row>
    <row r="24" spans="2:11" ht="17.25" customHeight="1">
      <c r="B24" s="1387">
        <v>21</v>
      </c>
      <c r="C24" s="1388" t="s">
        <v>46</v>
      </c>
      <c r="D24" s="1388"/>
      <c r="E24" s="1390">
        <v>367.2</v>
      </c>
      <c r="F24" s="1396" t="s">
        <v>47</v>
      </c>
      <c r="G24" s="1391"/>
      <c r="H24" s="1392">
        <v>5640.192</v>
      </c>
      <c r="I24" s="1393"/>
      <c r="J24" s="1398"/>
      <c r="K24" s="1398"/>
    </row>
    <row r="25" spans="2:11" ht="16.5" customHeight="1">
      <c r="B25" s="1387">
        <v>22</v>
      </c>
      <c r="C25" s="1388" t="s">
        <v>48</v>
      </c>
      <c r="D25" s="1388" t="s">
        <v>38</v>
      </c>
      <c r="E25" s="1390">
        <v>367.2</v>
      </c>
      <c r="F25" s="1390">
        <v>12</v>
      </c>
      <c r="G25" s="1391">
        <v>0.21</v>
      </c>
      <c r="H25" s="1392">
        <v>925.3439999999999</v>
      </c>
      <c r="I25" s="1393"/>
      <c r="J25" s="1398"/>
      <c r="K25" s="1398"/>
    </row>
    <row r="26" spans="2:11" ht="16.5" customHeight="1">
      <c r="B26" s="1387">
        <v>23</v>
      </c>
      <c r="C26" s="1388" t="s">
        <v>51</v>
      </c>
      <c r="D26" s="1388"/>
      <c r="E26" s="1390"/>
      <c r="F26" s="1390"/>
      <c r="G26" s="1399"/>
      <c r="H26" s="1392">
        <v>4000</v>
      </c>
      <c r="I26" s="1393"/>
      <c r="J26" s="1398"/>
      <c r="K26" s="1398"/>
    </row>
    <row r="27" spans="2:11" ht="17.25" customHeight="1">
      <c r="B27" s="1387">
        <v>24</v>
      </c>
      <c r="C27" s="1388" t="s">
        <v>64</v>
      </c>
      <c r="D27" s="1388"/>
      <c r="E27" s="1390"/>
      <c r="F27" s="1390"/>
      <c r="G27" s="1399"/>
      <c r="H27" s="1392">
        <v>3000</v>
      </c>
      <c r="I27" s="1393"/>
      <c r="J27" s="1398"/>
      <c r="K27" s="1398"/>
    </row>
    <row r="28" spans="2:11" ht="16.5" customHeight="1">
      <c r="B28" s="1387">
        <v>25</v>
      </c>
      <c r="C28" s="1400" t="s">
        <v>72</v>
      </c>
      <c r="D28" s="1400" t="s">
        <v>73</v>
      </c>
      <c r="E28" s="1401">
        <v>1</v>
      </c>
      <c r="F28" s="1401">
        <v>1</v>
      </c>
      <c r="G28" s="1402">
        <v>4152</v>
      </c>
      <c r="H28" s="1403">
        <v>4152</v>
      </c>
      <c r="I28" s="1393"/>
      <c r="J28" s="1398"/>
      <c r="K28" s="1398"/>
    </row>
    <row r="29" spans="2:11" ht="18.75" customHeight="1">
      <c r="B29" s="1387">
        <v>26</v>
      </c>
      <c r="C29" s="1388" t="s">
        <v>65</v>
      </c>
      <c r="D29" s="1388" t="s">
        <v>66</v>
      </c>
      <c r="E29" s="1404">
        <v>2.5</v>
      </c>
      <c r="F29" s="1404">
        <v>1</v>
      </c>
      <c r="G29" s="1404">
        <v>1443.34</v>
      </c>
      <c r="H29" s="1403">
        <v>3608.35</v>
      </c>
      <c r="I29" s="1393"/>
      <c r="J29" s="1398"/>
      <c r="K29" s="1398"/>
    </row>
    <row r="30" spans="2:11" ht="18" customHeight="1">
      <c r="B30" s="1387">
        <v>27</v>
      </c>
      <c r="C30" s="1388" t="s">
        <v>68</v>
      </c>
      <c r="D30" s="1388" t="s">
        <v>69</v>
      </c>
      <c r="E30" s="1404">
        <v>1</v>
      </c>
      <c r="F30" s="1404">
        <v>1</v>
      </c>
      <c r="G30" s="1402">
        <v>531</v>
      </c>
      <c r="H30" s="1403">
        <v>531</v>
      </c>
      <c r="I30" s="1393"/>
      <c r="J30" s="1398"/>
      <c r="K30" s="1398"/>
    </row>
    <row r="31" spans="2:11" ht="16.5" customHeight="1">
      <c r="B31" s="1387">
        <v>28</v>
      </c>
      <c r="C31" s="1388" t="s">
        <v>128</v>
      </c>
      <c r="D31" s="1388" t="s">
        <v>203</v>
      </c>
      <c r="E31" s="1405">
        <v>1.5</v>
      </c>
      <c r="F31" s="1405">
        <v>1</v>
      </c>
      <c r="G31" s="1405">
        <v>855.33</v>
      </c>
      <c r="H31" s="1403">
        <v>1282.995</v>
      </c>
      <c r="I31" s="1393"/>
      <c r="J31" s="1398"/>
      <c r="K31" s="1398"/>
    </row>
    <row r="32" spans="2:11" ht="16.5" customHeight="1">
      <c r="B32" s="1387">
        <v>29</v>
      </c>
      <c r="C32" s="1388" t="s">
        <v>147</v>
      </c>
      <c r="D32" s="1388" t="s">
        <v>38</v>
      </c>
      <c r="E32" s="1404">
        <v>6</v>
      </c>
      <c r="F32" s="1404">
        <v>1</v>
      </c>
      <c r="G32" s="1404">
        <v>484</v>
      </c>
      <c r="H32" s="1403">
        <v>2904</v>
      </c>
      <c r="I32" s="1393"/>
      <c r="J32" s="1398"/>
      <c r="K32" s="1398"/>
    </row>
    <row r="33" spans="2:11" ht="16.5" customHeight="1">
      <c r="B33" s="1387">
        <v>30</v>
      </c>
      <c r="C33" s="1388" t="s">
        <v>148</v>
      </c>
      <c r="D33" s="1388" t="s">
        <v>38</v>
      </c>
      <c r="E33" s="1404">
        <v>20</v>
      </c>
      <c r="F33" s="1404">
        <v>1</v>
      </c>
      <c r="G33" s="1404">
        <v>148</v>
      </c>
      <c r="H33" s="1403">
        <v>2960</v>
      </c>
      <c r="I33" s="1393"/>
      <c r="J33" s="1398"/>
      <c r="K33" s="1398"/>
    </row>
    <row r="34" spans="2:11" ht="12">
      <c r="B34" s="1406" t="s">
        <v>53</v>
      </c>
      <c r="C34" s="1406"/>
      <c r="D34" s="1406"/>
      <c r="E34" s="1406"/>
      <c r="F34" s="1406"/>
      <c r="G34" s="1407"/>
      <c r="H34" s="1408">
        <v>75167.6554</v>
      </c>
      <c r="I34" s="1393"/>
      <c r="J34" s="1398"/>
      <c r="K34" s="1398"/>
    </row>
    <row r="36" ht="12">
      <c r="H36" s="1409"/>
    </row>
    <row r="37" spans="4:7" ht="12">
      <c r="D37" s="1375" t="s">
        <v>54</v>
      </c>
      <c r="E37" s="1409" t="s">
        <v>54</v>
      </c>
      <c r="F37" s="1410"/>
      <c r="G37" s="1410"/>
    </row>
    <row r="38" spans="4:7" ht="12">
      <c r="D38" s="1411" t="s">
        <v>54</v>
      </c>
      <c r="E38" s="1409" t="s">
        <v>54</v>
      </c>
      <c r="F38" s="1410"/>
      <c r="G38" s="1410"/>
    </row>
    <row r="39" ht="12">
      <c r="G39" s="1412"/>
    </row>
    <row r="40" spans="2:10" ht="12">
      <c r="B40" s="1413"/>
      <c r="C40" s="1414"/>
      <c r="D40" s="1414"/>
      <c r="E40" s="1415"/>
      <c r="F40" s="1415"/>
      <c r="G40" s="1415"/>
      <c r="H40" s="1416"/>
      <c r="I40" s="1417"/>
      <c r="J40" s="1398"/>
    </row>
    <row r="41" spans="2:10" ht="12">
      <c r="B41" s="1418"/>
      <c r="C41" s="1414"/>
      <c r="D41" s="1414"/>
      <c r="E41" s="1415"/>
      <c r="F41" s="1415"/>
      <c r="G41" s="1415"/>
      <c r="H41" s="1416"/>
      <c r="I41" s="1419"/>
      <c r="J41" s="1398"/>
    </row>
    <row r="42" spans="2:10" ht="12">
      <c r="B42" s="1418"/>
      <c r="C42" s="1414"/>
      <c r="D42" s="1414"/>
      <c r="E42" s="1415"/>
      <c r="F42" s="1415"/>
      <c r="G42" s="1415"/>
      <c r="H42" s="1416"/>
      <c r="I42" s="1419"/>
      <c r="J42" s="1398"/>
    </row>
    <row r="43" spans="2:10" ht="12">
      <c r="B43" s="1413"/>
      <c r="C43" s="1414"/>
      <c r="D43" s="1414"/>
      <c r="E43" s="1415"/>
      <c r="F43" s="1415"/>
      <c r="G43" s="1415"/>
      <c r="H43" s="1416"/>
      <c r="I43" s="1419"/>
      <c r="J43" s="1398"/>
    </row>
    <row r="44" spans="2:10" ht="12">
      <c r="B44" s="1418"/>
      <c r="C44" s="1414"/>
      <c r="D44" s="1414"/>
      <c r="E44" s="1415"/>
      <c r="F44" s="1415"/>
      <c r="G44" s="1415"/>
      <c r="H44" s="1416"/>
      <c r="I44" s="1419"/>
      <c r="J44" s="1398"/>
    </row>
    <row r="45" spans="2:10" ht="12">
      <c r="B45" s="1418"/>
      <c r="C45" s="1414"/>
      <c r="D45" s="1414"/>
      <c r="E45" s="1415"/>
      <c r="F45" s="1415"/>
      <c r="G45" s="1415"/>
      <c r="H45" s="1416"/>
      <c r="I45" s="1419"/>
      <c r="J45" s="1398"/>
    </row>
    <row r="46" spans="2:10" ht="12">
      <c r="B46" s="1413"/>
      <c r="C46" s="1414"/>
      <c r="D46" s="1414"/>
      <c r="E46" s="1415"/>
      <c r="F46" s="1415"/>
      <c r="G46" s="1415"/>
      <c r="H46" s="1416"/>
      <c r="I46" s="1419"/>
      <c r="J46" s="1398"/>
    </row>
    <row r="47" spans="2:10" ht="12">
      <c r="B47" s="1418"/>
      <c r="C47" s="1414"/>
      <c r="D47" s="1414"/>
      <c r="E47" s="1415"/>
      <c r="F47" s="1415"/>
      <c r="G47" s="1415"/>
      <c r="H47" s="1416"/>
      <c r="I47" s="1419"/>
      <c r="J47" s="1398"/>
    </row>
    <row r="48" spans="2:10" ht="12">
      <c r="B48" s="1418"/>
      <c r="C48" s="1414"/>
      <c r="D48" s="1414"/>
      <c r="E48" s="1415"/>
      <c r="F48" s="1415"/>
      <c r="G48" s="1415"/>
      <c r="H48" s="1416"/>
      <c r="I48" s="1419"/>
      <c r="J48" s="1398"/>
    </row>
    <row r="49" spans="2:10" ht="12">
      <c r="B49" s="1413"/>
      <c r="C49" s="1414"/>
      <c r="D49" s="1414"/>
      <c r="E49" s="1420"/>
      <c r="F49" s="1420"/>
      <c r="G49" s="1416"/>
      <c r="H49" s="1416"/>
      <c r="I49" s="1419"/>
      <c r="J49" s="1398"/>
    </row>
    <row r="50" spans="2:10" ht="12">
      <c r="B50" s="1418"/>
      <c r="C50" s="1414"/>
      <c r="D50" s="1414"/>
      <c r="E50" s="1415"/>
      <c r="F50" s="1415"/>
      <c r="G50" s="1415"/>
      <c r="H50" s="1416"/>
      <c r="I50" s="1419"/>
      <c r="J50" s="1398"/>
    </row>
    <row r="51" spans="2:10" ht="12">
      <c r="B51" s="1418"/>
      <c r="C51" s="1414"/>
      <c r="D51" s="1414"/>
      <c r="E51" s="1420"/>
      <c r="F51" s="1420"/>
      <c r="G51" s="1416"/>
      <c r="H51" s="1416"/>
      <c r="I51" s="1419"/>
      <c r="J51" s="1398"/>
    </row>
    <row r="52" spans="2:10" ht="12">
      <c r="B52" s="1413"/>
      <c r="C52" s="1414"/>
      <c r="D52" s="1414"/>
      <c r="E52" s="1420"/>
      <c r="F52" s="1420"/>
      <c r="G52" s="1416"/>
      <c r="H52" s="1416"/>
      <c r="I52" s="1419"/>
      <c r="J52" s="1398"/>
    </row>
    <row r="53" spans="2:10" ht="12">
      <c r="B53" s="1418"/>
      <c r="C53" s="1414"/>
      <c r="D53" s="1414"/>
      <c r="E53" s="1420"/>
      <c r="F53" s="1420"/>
      <c r="G53" s="1416"/>
      <c r="H53" s="1416"/>
      <c r="I53" s="1419"/>
      <c r="J53" s="1398"/>
    </row>
    <row r="54" spans="2:10" ht="12">
      <c r="B54" s="1418"/>
      <c r="C54" s="1414"/>
      <c r="D54" s="1414"/>
      <c r="E54" s="1415"/>
      <c r="F54" s="1415"/>
      <c r="G54" s="1415"/>
      <c r="H54" s="1416"/>
      <c r="I54" s="1419"/>
      <c r="J54" s="1398"/>
    </row>
    <row r="55" spans="2:10" ht="12">
      <c r="B55" s="1413"/>
      <c r="C55" s="1414"/>
      <c r="D55" s="1414"/>
      <c r="E55" s="1415"/>
      <c r="F55" s="1415"/>
      <c r="G55" s="1415"/>
      <c r="H55" s="1416"/>
      <c r="I55" s="1419"/>
      <c r="J55" s="1398"/>
    </row>
    <row r="56" spans="2:10" ht="12">
      <c r="B56" s="1418"/>
      <c r="C56" s="1414"/>
      <c r="D56" s="1414"/>
      <c r="E56" s="1420"/>
      <c r="F56" s="1420"/>
      <c r="G56" s="1416"/>
      <c r="H56" s="1416"/>
      <c r="I56" s="1419"/>
      <c r="J56" s="1398"/>
    </row>
    <row r="57" spans="2:10" ht="12">
      <c r="B57" s="1418"/>
      <c r="C57" s="1414"/>
      <c r="D57" s="1414"/>
      <c r="E57" s="1420"/>
      <c r="F57" s="1420"/>
      <c r="G57" s="1416"/>
      <c r="H57" s="1416"/>
      <c r="I57" s="1419"/>
      <c r="J57" s="1398"/>
    </row>
    <row r="58" spans="2:10" ht="12">
      <c r="B58" s="1413"/>
      <c r="C58" s="1414"/>
      <c r="D58" s="1414"/>
      <c r="E58" s="1415"/>
      <c r="F58" s="1415"/>
      <c r="G58" s="1415"/>
      <c r="H58" s="1416"/>
      <c r="I58" s="1419"/>
      <c r="J58" s="1398"/>
    </row>
    <row r="59" spans="2:10" ht="12">
      <c r="B59" s="1418"/>
      <c r="C59" s="1414"/>
      <c r="D59" s="1414"/>
      <c r="E59" s="1420"/>
      <c r="F59" s="1420"/>
      <c r="G59" s="1416"/>
      <c r="H59" s="1416"/>
      <c r="I59" s="1419"/>
      <c r="J59" s="1398"/>
    </row>
    <row r="60" spans="2:10" ht="12">
      <c r="B60" s="1418"/>
      <c r="C60" s="1414"/>
      <c r="D60" s="1414"/>
      <c r="E60" s="1420"/>
      <c r="F60" s="1420"/>
      <c r="G60" s="1416"/>
      <c r="H60" s="1416"/>
      <c r="I60" s="1419"/>
      <c r="J60" s="1398"/>
    </row>
    <row r="61" spans="2:10" ht="12">
      <c r="B61" s="1413"/>
      <c r="C61" s="1414"/>
      <c r="D61" s="1414"/>
      <c r="E61" s="1420"/>
      <c r="F61" s="1420"/>
      <c r="G61" s="1416"/>
      <c r="H61" s="1416"/>
      <c r="I61" s="1419"/>
      <c r="J61" s="1398"/>
    </row>
    <row r="62" spans="2:10" ht="12">
      <c r="B62" s="1418"/>
      <c r="C62" s="1414"/>
      <c r="D62" s="1414"/>
      <c r="E62" s="1413"/>
      <c r="F62" s="1413"/>
      <c r="G62" s="1413"/>
      <c r="H62" s="1413"/>
      <c r="I62" s="1417"/>
      <c r="J62" s="1398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B1">
      <selection activeCell="B1" sqref="B1"/>
    </sheetView>
  </sheetViews>
  <sheetFormatPr defaultColWidth="9.140625" defaultRowHeight="12.75"/>
  <cols>
    <col min="1" max="1" width="0" style="1421" hidden="1" customWidth="1"/>
    <col min="2" max="2" width="4.8515625" style="1421" customWidth="1"/>
    <col min="3" max="3" width="51.421875" style="1421" customWidth="1"/>
    <col min="4" max="4" width="15.28125" style="1421" customWidth="1"/>
    <col min="5" max="5" width="12.00390625" style="1421" customWidth="1"/>
    <col min="6" max="6" width="9.28125" style="1421" customWidth="1"/>
    <col min="7" max="7" width="14.421875" style="1421" customWidth="1"/>
    <col min="8" max="8" width="13.00390625" style="1421" customWidth="1"/>
    <col min="9" max="9" width="6.421875" style="1422" customWidth="1"/>
    <col min="10" max="10" width="1.7109375" style="1423" customWidth="1"/>
    <col min="11" max="16384" width="9.140625" style="1423" customWidth="1"/>
  </cols>
  <sheetData>
    <row r="1" spans="1:9" s="1424" customFormat="1" ht="51" customHeight="1">
      <c r="A1" s="1421"/>
      <c r="B1" s="3434" t="s">
        <v>204</v>
      </c>
      <c r="C1" s="3434"/>
      <c r="D1" s="3434"/>
      <c r="E1" s="3434"/>
      <c r="F1" s="3434"/>
      <c r="G1" s="3434"/>
      <c r="H1" s="3434"/>
      <c r="I1" s="1422"/>
    </row>
    <row r="2" spans="1:9" s="1424" customFormat="1" ht="15" customHeight="1">
      <c r="A2" s="1421"/>
      <c r="B2" s="1425"/>
      <c r="C2" s="1425"/>
      <c r="D2" s="1425"/>
      <c r="E2" s="1425"/>
      <c r="F2" s="1425"/>
      <c r="G2" s="1425"/>
      <c r="H2" s="1425"/>
      <c r="I2" s="1422"/>
    </row>
    <row r="3" spans="1:11" s="1424" customFormat="1" ht="52.5" customHeight="1">
      <c r="A3" s="1426"/>
      <c r="B3" s="1427" t="s">
        <v>1</v>
      </c>
      <c r="C3" s="1428" t="s">
        <v>2</v>
      </c>
      <c r="D3" s="1428" t="s">
        <v>3</v>
      </c>
      <c r="E3" s="1429" t="s">
        <v>4</v>
      </c>
      <c r="F3" s="1429" t="s">
        <v>5</v>
      </c>
      <c r="G3" s="1429" t="s">
        <v>6</v>
      </c>
      <c r="H3" s="1430" t="s">
        <v>7</v>
      </c>
      <c r="I3" s="1431"/>
      <c r="J3" s="1432"/>
      <c r="K3" s="1432"/>
    </row>
    <row r="4" spans="1:11" s="1424" customFormat="1" ht="21.75" customHeight="1">
      <c r="A4" s="1421"/>
      <c r="B4" s="1433">
        <v>1</v>
      </c>
      <c r="C4" s="1434" t="s">
        <v>8</v>
      </c>
      <c r="D4" s="1435" t="s">
        <v>9</v>
      </c>
      <c r="E4" s="1436">
        <v>1</v>
      </c>
      <c r="F4" s="1436">
        <v>1</v>
      </c>
      <c r="G4" s="1437">
        <v>5460</v>
      </c>
      <c r="H4" s="1438">
        <v>5460</v>
      </c>
      <c r="I4" s="1439"/>
      <c r="J4" s="1432"/>
      <c r="K4" s="1432"/>
    </row>
    <row r="5" spans="1:11" s="1424" customFormat="1" ht="25.5" customHeight="1">
      <c r="A5" s="1421"/>
      <c r="B5" s="1433">
        <v>2</v>
      </c>
      <c r="C5" s="1434" t="s">
        <v>10</v>
      </c>
      <c r="D5" s="1435" t="s">
        <v>11</v>
      </c>
      <c r="E5" s="1436">
        <v>0.1</v>
      </c>
      <c r="F5" s="1436">
        <v>2</v>
      </c>
      <c r="G5" s="1437">
        <v>6500</v>
      </c>
      <c r="H5" s="1438">
        <v>1300</v>
      </c>
      <c r="I5" s="1439"/>
      <c r="J5" s="1432"/>
      <c r="K5" s="1432"/>
    </row>
    <row r="6" spans="1:11" s="1424" customFormat="1" ht="19.5" customHeight="1">
      <c r="A6" s="1421"/>
      <c r="B6" s="1433">
        <v>3</v>
      </c>
      <c r="C6" s="1434" t="s">
        <v>12</v>
      </c>
      <c r="D6" s="1435" t="s">
        <v>13</v>
      </c>
      <c r="E6" s="1436">
        <v>2</v>
      </c>
      <c r="F6" s="1436">
        <v>2</v>
      </c>
      <c r="G6" s="1437">
        <v>146.72</v>
      </c>
      <c r="H6" s="1438">
        <v>586.88</v>
      </c>
      <c r="I6" s="1439"/>
      <c r="J6" s="1432"/>
      <c r="K6" s="1432"/>
    </row>
    <row r="7" spans="1:11" s="1424" customFormat="1" ht="24" customHeight="1">
      <c r="A7" s="1421"/>
      <c r="B7" s="1433">
        <v>4</v>
      </c>
      <c r="C7" s="1434" t="s">
        <v>14</v>
      </c>
      <c r="D7" s="1435" t="s">
        <v>15</v>
      </c>
      <c r="E7" s="1436">
        <v>0.3713</v>
      </c>
      <c r="F7" s="1436">
        <v>2</v>
      </c>
      <c r="G7" s="1437">
        <v>1500</v>
      </c>
      <c r="H7" s="1438">
        <v>1113.9</v>
      </c>
      <c r="I7" s="1439"/>
      <c r="J7" s="1432"/>
      <c r="K7" s="1432"/>
    </row>
    <row r="8" spans="1:11" s="1424" customFormat="1" ht="36" customHeight="1">
      <c r="A8" s="1421"/>
      <c r="B8" s="1433">
        <v>5</v>
      </c>
      <c r="C8" s="1434" t="s">
        <v>16</v>
      </c>
      <c r="D8" s="1435" t="s">
        <v>15</v>
      </c>
      <c r="E8" s="1436">
        <v>0.3713</v>
      </c>
      <c r="F8" s="1436">
        <v>2</v>
      </c>
      <c r="G8" s="1437">
        <v>1440</v>
      </c>
      <c r="H8" s="1438">
        <v>1069.344</v>
      </c>
      <c r="I8" s="1439"/>
      <c r="J8" s="1432"/>
      <c r="K8" s="1432"/>
    </row>
    <row r="9" spans="1:11" s="1424" customFormat="1" ht="22.5" customHeight="1">
      <c r="A9" s="1421"/>
      <c r="B9" s="1433">
        <v>6</v>
      </c>
      <c r="C9" s="1434" t="s">
        <v>17</v>
      </c>
      <c r="D9" s="1435" t="s">
        <v>15</v>
      </c>
      <c r="E9" s="1436">
        <v>0.3713</v>
      </c>
      <c r="F9" s="1436">
        <v>2</v>
      </c>
      <c r="G9" s="1437">
        <v>1320</v>
      </c>
      <c r="H9" s="1438">
        <v>980.2320000000001</v>
      </c>
      <c r="I9" s="1439"/>
      <c r="J9" s="1432"/>
      <c r="K9" s="1432"/>
    </row>
    <row r="10" spans="1:11" s="1424" customFormat="1" ht="28.5" customHeight="1">
      <c r="A10" s="1421"/>
      <c r="B10" s="1433">
        <v>7</v>
      </c>
      <c r="C10" s="1434" t="s">
        <v>18</v>
      </c>
      <c r="D10" s="1435" t="s">
        <v>19</v>
      </c>
      <c r="E10" s="1436">
        <v>0.3</v>
      </c>
      <c r="F10" s="1436">
        <v>2</v>
      </c>
      <c r="G10" s="1437">
        <v>559.29</v>
      </c>
      <c r="H10" s="1438">
        <v>335.57399999999996</v>
      </c>
      <c r="I10" s="1439"/>
      <c r="J10" s="1432"/>
      <c r="K10" s="1432"/>
    </row>
    <row r="11" spans="1:11" s="1424" customFormat="1" ht="45" customHeight="1">
      <c r="A11" s="1421"/>
      <c r="B11" s="1433">
        <v>8</v>
      </c>
      <c r="C11" s="1434" t="s">
        <v>20</v>
      </c>
      <c r="D11" s="1435" t="s">
        <v>15</v>
      </c>
      <c r="E11" s="1436">
        <v>0.3713</v>
      </c>
      <c r="F11" s="1436">
        <v>2</v>
      </c>
      <c r="G11" s="1437">
        <v>1099</v>
      </c>
      <c r="H11" s="1438">
        <v>816.1174000000001</v>
      </c>
      <c r="I11" s="1439"/>
      <c r="J11" s="1432"/>
      <c r="K11" s="1432"/>
    </row>
    <row r="12" spans="1:11" s="1424" customFormat="1" ht="60" customHeight="1">
      <c r="A12" s="1421"/>
      <c r="B12" s="1433">
        <v>9</v>
      </c>
      <c r="C12" s="1434" t="s">
        <v>21</v>
      </c>
      <c r="D12" s="1435" t="s">
        <v>15</v>
      </c>
      <c r="E12" s="1436">
        <v>0.3713</v>
      </c>
      <c r="F12" s="1436">
        <v>2</v>
      </c>
      <c r="G12" s="1440">
        <v>1710</v>
      </c>
      <c r="H12" s="1438">
        <v>1269.846</v>
      </c>
      <c r="I12" s="1439"/>
      <c r="J12" s="1432"/>
      <c r="K12" s="1432"/>
    </row>
    <row r="13" spans="1:11" s="1424" customFormat="1" ht="24.75" customHeight="1">
      <c r="A13" s="1421"/>
      <c r="B13" s="1433">
        <v>10</v>
      </c>
      <c r="C13" s="1434" t="s">
        <v>26</v>
      </c>
      <c r="D13" s="1435" t="s">
        <v>9</v>
      </c>
      <c r="E13" s="1436">
        <v>1</v>
      </c>
      <c r="F13" s="1436">
        <v>2</v>
      </c>
      <c r="G13" s="1441">
        <v>3036.14</v>
      </c>
      <c r="H13" s="1438">
        <v>6072.28</v>
      </c>
      <c r="I13" s="1439"/>
      <c r="J13" s="1432"/>
      <c r="K13" s="1432"/>
    </row>
    <row r="14" spans="1:11" s="1424" customFormat="1" ht="39" customHeight="1">
      <c r="A14" s="1421"/>
      <c r="B14" s="1433">
        <v>11</v>
      </c>
      <c r="C14" s="1434" t="s">
        <v>29</v>
      </c>
      <c r="D14" s="1435" t="s">
        <v>30</v>
      </c>
      <c r="E14" s="1436">
        <v>0.3713</v>
      </c>
      <c r="F14" s="1436">
        <v>1</v>
      </c>
      <c r="G14" s="1437">
        <v>8039</v>
      </c>
      <c r="H14" s="1438">
        <v>2984.8807</v>
      </c>
      <c r="I14" s="1439"/>
      <c r="J14" s="1432"/>
      <c r="K14" s="1432"/>
    </row>
    <row r="15" spans="1:11" s="1424" customFormat="1" ht="22.5" customHeight="1">
      <c r="A15" s="1421"/>
      <c r="B15" s="1433">
        <v>12</v>
      </c>
      <c r="C15" s="1434" t="s">
        <v>32</v>
      </c>
      <c r="D15" s="1434" t="s">
        <v>33</v>
      </c>
      <c r="E15" s="1436">
        <v>45</v>
      </c>
      <c r="F15" s="1442" t="s">
        <v>34</v>
      </c>
      <c r="G15" s="1437">
        <v>22.39</v>
      </c>
      <c r="H15" s="1438">
        <v>1007.55</v>
      </c>
      <c r="I15" s="1439"/>
      <c r="J15" s="1432"/>
      <c r="K15" s="1432"/>
    </row>
    <row r="16" spans="1:11" s="1424" customFormat="1" ht="23.25" customHeight="1">
      <c r="A16" s="1421"/>
      <c r="B16" s="1433">
        <v>13</v>
      </c>
      <c r="C16" s="1434" t="s">
        <v>35</v>
      </c>
      <c r="D16" s="1434" t="s">
        <v>36</v>
      </c>
      <c r="E16" s="1436">
        <v>1</v>
      </c>
      <c r="F16" s="1442" t="s">
        <v>34</v>
      </c>
      <c r="G16" s="1437">
        <v>408.6</v>
      </c>
      <c r="H16" s="1438">
        <v>408.6</v>
      </c>
      <c r="I16" s="1439"/>
      <c r="J16" s="1432"/>
      <c r="K16" s="1432"/>
    </row>
    <row r="17" spans="1:11" s="1424" customFormat="1" ht="19.5" customHeight="1">
      <c r="A17" s="1421"/>
      <c r="B17" s="1433">
        <v>14</v>
      </c>
      <c r="C17" s="1434" t="s">
        <v>37</v>
      </c>
      <c r="D17" s="1434" t="s">
        <v>38</v>
      </c>
      <c r="E17" s="1436">
        <v>10</v>
      </c>
      <c r="F17" s="1442" t="s">
        <v>34</v>
      </c>
      <c r="G17" s="1437">
        <v>20.13</v>
      </c>
      <c r="H17" s="1438">
        <v>201.3</v>
      </c>
      <c r="I17" s="1439"/>
      <c r="J17" s="1432"/>
      <c r="K17" s="1443"/>
    </row>
    <row r="18" spans="1:11" s="1424" customFormat="1" ht="28.5" customHeight="1">
      <c r="A18" s="1421"/>
      <c r="B18" s="1433">
        <v>15</v>
      </c>
      <c r="C18" s="1434" t="s">
        <v>39</v>
      </c>
      <c r="D18" s="1434" t="s">
        <v>33</v>
      </c>
      <c r="E18" s="1436">
        <v>20</v>
      </c>
      <c r="F18" s="1442" t="s">
        <v>34</v>
      </c>
      <c r="G18" s="1437">
        <v>41.8</v>
      </c>
      <c r="H18" s="1438">
        <v>836</v>
      </c>
      <c r="I18" s="1439"/>
      <c r="J18" s="1432"/>
      <c r="K18" s="1432"/>
    </row>
    <row r="19" spans="1:11" s="1424" customFormat="1" ht="27" customHeight="1">
      <c r="A19" s="1421"/>
      <c r="B19" s="1433">
        <v>16</v>
      </c>
      <c r="C19" s="1434" t="s">
        <v>40</v>
      </c>
      <c r="D19" s="1434" t="s">
        <v>38</v>
      </c>
      <c r="E19" s="1436">
        <v>10</v>
      </c>
      <c r="F19" s="1442" t="s">
        <v>34</v>
      </c>
      <c r="G19" s="1437">
        <v>170.7</v>
      </c>
      <c r="H19" s="1438">
        <v>1707</v>
      </c>
      <c r="I19" s="1439"/>
      <c r="J19" s="1432"/>
      <c r="K19" s="1432"/>
    </row>
    <row r="20" spans="1:11" s="1424" customFormat="1" ht="25.5" customHeight="1">
      <c r="A20" s="1421"/>
      <c r="B20" s="1433">
        <v>17</v>
      </c>
      <c r="C20" s="1434" t="s">
        <v>41</v>
      </c>
      <c r="D20" s="1434" t="s">
        <v>38</v>
      </c>
      <c r="E20" s="1436">
        <v>10</v>
      </c>
      <c r="F20" s="1442" t="s">
        <v>34</v>
      </c>
      <c r="G20" s="1437">
        <v>183.3</v>
      </c>
      <c r="H20" s="1438">
        <v>1833</v>
      </c>
      <c r="I20" s="1439"/>
      <c r="J20" s="1432"/>
      <c r="K20" s="1432"/>
    </row>
    <row r="21" spans="1:11" s="1424" customFormat="1" ht="24" customHeight="1">
      <c r="A21" s="1421"/>
      <c r="B21" s="1433">
        <v>18</v>
      </c>
      <c r="C21" s="1434" t="s">
        <v>42</v>
      </c>
      <c r="D21" s="1434" t="s">
        <v>38</v>
      </c>
      <c r="E21" s="1436">
        <v>10</v>
      </c>
      <c r="F21" s="1442" t="s">
        <v>34</v>
      </c>
      <c r="G21" s="1437">
        <v>36.39</v>
      </c>
      <c r="H21" s="1438">
        <v>363.9</v>
      </c>
      <c r="I21" s="1439"/>
      <c r="J21" s="1432"/>
      <c r="K21" s="1432"/>
    </row>
    <row r="22" spans="1:11" s="1424" customFormat="1" ht="25.5" customHeight="1">
      <c r="A22" s="1421"/>
      <c r="B22" s="1433">
        <v>19</v>
      </c>
      <c r="C22" s="1434" t="s">
        <v>43</v>
      </c>
      <c r="D22" s="1434" t="s">
        <v>38</v>
      </c>
      <c r="E22" s="1436">
        <v>20</v>
      </c>
      <c r="F22" s="1442" t="s">
        <v>34</v>
      </c>
      <c r="G22" s="1437">
        <v>137</v>
      </c>
      <c r="H22" s="1438">
        <v>2740</v>
      </c>
      <c r="I22" s="1439"/>
      <c r="J22" s="1432"/>
      <c r="K22" s="1432"/>
    </row>
    <row r="23" spans="2:11" ht="21.75" customHeight="1">
      <c r="B23" s="1433">
        <v>20</v>
      </c>
      <c r="C23" s="1434" t="s">
        <v>50</v>
      </c>
      <c r="D23" s="1435" t="s">
        <v>15</v>
      </c>
      <c r="E23" s="1436">
        <v>0.3713</v>
      </c>
      <c r="F23" s="1436">
        <v>12</v>
      </c>
      <c r="G23" s="1437">
        <v>3290</v>
      </c>
      <c r="H23" s="1438">
        <v>14658.924</v>
      </c>
      <c r="I23" s="1439"/>
      <c r="J23" s="1444"/>
      <c r="K23" s="1444"/>
    </row>
    <row r="24" spans="2:11" ht="17.25" customHeight="1">
      <c r="B24" s="1433">
        <v>21</v>
      </c>
      <c r="C24" s="1434" t="s">
        <v>46</v>
      </c>
      <c r="D24" s="1434"/>
      <c r="E24" s="1436">
        <v>371.3</v>
      </c>
      <c r="F24" s="1442" t="s">
        <v>47</v>
      </c>
      <c r="G24" s="1437"/>
      <c r="H24" s="1438">
        <v>5703.168</v>
      </c>
      <c r="I24" s="1439"/>
      <c r="J24" s="1444"/>
      <c r="K24" s="1444"/>
    </row>
    <row r="25" spans="2:11" ht="16.5" customHeight="1">
      <c r="B25" s="1433">
        <v>22</v>
      </c>
      <c r="C25" s="1434" t="s">
        <v>48</v>
      </c>
      <c r="D25" s="1434" t="s">
        <v>38</v>
      </c>
      <c r="E25" s="1436">
        <v>371.3</v>
      </c>
      <c r="F25" s="1436">
        <v>12</v>
      </c>
      <c r="G25" s="1437">
        <v>0.21</v>
      </c>
      <c r="H25" s="1438">
        <v>935.676</v>
      </c>
      <c r="I25" s="1439"/>
      <c r="J25" s="1444"/>
      <c r="K25" s="1444"/>
    </row>
    <row r="26" spans="2:11" ht="17.25" customHeight="1">
      <c r="B26" s="1433">
        <v>23</v>
      </c>
      <c r="C26" s="1434" t="s">
        <v>64</v>
      </c>
      <c r="D26" s="1434"/>
      <c r="E26" s="1436"/>
      <c r="F26" s="1436"/>
      <c r="G26" s="1445"/>
      <c r="H26" s="1438">
        <v>6000</v>
      </c>
      <c r="I26" s="1439"/>
      <c r="J26" s="1444"/>
      <c r="K26" s="1444"/>
    </row>
    <row r="27" spans="2:11" ht="18.75" customHeight="1">
      <c r="B27" s="1433">
        <v>24</v>
      </c>
      <c r="C27" s="1446" t="s">
        <v>71</v>
      </c>
      <c r="D27" s="1434" t="s">
        <v>66</v>
      </c>
      <c r="E27" s="1447">
        <v>2.5</v>
      </c>
      <c r="F27" s="1447">
        <v>1</v>
      </c>
      <c r="G27" s="1448">
        <v>1585.23</v>
      </c>
      <c r="H27" s="1438">
        <v>3963.075</v>
      </c>
      <c r="I27" s="1439"/>
      <c r="J27" s="1444"/>
      <c r="K27" s="1444"/>
    </row>
    <row r="28" spans="2:11" ht="16.5" customHeight="1">
      <c r="B28" s="1433">
        <v>25</v>
      </c>
      <c r="C28" s="1449" t="s">
        <v>72</v>
      </c>
      <c r="D28" s="1449" t="s">
        <v>73</v>
      </c>
      <c r="E28" s="1450">
        <v>1</v>
      </c>
      <c r="F28" s="1450">
        <v>1</v>
      </c>
      <c r="G28" s="1448">
        <v>4152</v>
      </c>
      <c r="H28" s="1451">
        <v>4152</v>
      </c>
      <c r="I28" s="1439"/>
      <c r="J28" s="1444"/>
      <c r="K28" s="1444"/>
    </row>
    <row r="29" spans="2:11" ht="16.5" customHeight="1">
      <c r="B29" s="1433">
        <v>26</v>
      </c>
      <c r="C29" s="1434" t="s">
        <v>74</v>
      </c>
      <c r="D29" s="1434" t="s">
        <v>75</v>
      </c>
      <c r="E29" s="1447">
        <v>1</v>
      </c>
      <c r="F29" s="1447">
        <v>1</v>
      </c>
      <c r="G29" s="1447">
        <v>4152</v>
      </c>
      <c r="H29" s="1438">
        <v>4152</v>
      </c>
      <c r="I29" s="1439"/>
      <c r="J29" s="1444"/>
      <c r="K29" s="1444"/>
    </row>
    <row r="30" spans="2:11" ht="18.75" customHeight="1">
      <c r="B30" s="1433">
        <v>27</v>
      </c>
      <c r="C30" s="1434" t="s">
        <v>65</v>
      </c>
      <c r="D30" s="1434" t="s">
        <v>66</v>
      </c>
      <c r="E30" s="1447">
        <v>2.5</v>
      </c>
      <c r="F30" s="1447">
        <v>1</v>
      </c>
      <c r="G30" s="1448">
        <v>1443.34</v>
      </c>
      <c r="H30" s="1438">
        <v>3608.35</v>
      </c>
      <c r="I30" s="1439"/>
      <c r="J30" s="1444"/>
      <c r="K30" s="1444"/>
    </row>
    <row r="31" spans="2:11" ht="18" customHeight="1">
      <c r="B31" s="1433">
        <v>28</v>
      </c>
      <c r="C31" s="1434" t="s">
        <v>68</v>
      </c>
      <c r="D31" s="1434" t="s">
        <v>69</v>
      </c>
      <c r="E31" s="1447">
        <v>3</v>
      </c>
      <c r="F31" s="1447">
        <v>1</v>
      </c>
      <c r="G31" s="1448">
        <v>531</v>
      </c>
      <c r="H31" s="1438">
        <v>1593</v>
      </c>
      <c r="I31" s="1439"/>
      <c r="J31" s="1444"/>
      <c r="K31" s="1444"/>
    </row>
    <row r="32" spans="2:11" ht="12">
      <c r="B32" s="1452" t="s">
        <v>53</v>
      </c>
      <c r="C32" s="1452"/>
      <c r="D32" s="1452"/>
      <c r="E32" s="1452"/>
      <c r="F32" s="1452"/>
      <c r="G32" s="1453"/>
      <c r="H32" s="1454">
        <v>75852.5971</v>
      </c>
      <c r="I32" s="1439"/>
      <c r="J32" s="1444"/>
      <c r="K32" s="1444"/>
    </row>
    <row r="34" ht="12">
      <c r="H34" s="1455"/>
    </row>
    <row r="35" spans="4:7" ht="12">
      <c r="D35" s="1421" t="s">
        <v>54</v>
      </c>
      <c r="E35" s="1455" t="s">
        <v>54</v>
      </c>
      <c r="F35" s="1456"/>
      <c r="G35" s="1456"/>
    </row>
    <row r="36" spans="4:7" ht="12">
      <c r="D36" s="1457" t="s">
        <v>54</v>
      </c>
      <c r="E36" s="1455" t="s">
        <v>54</v>
      </c>
      <c r="F36" s="1456"/>
      <c r="G36" s="1456"/>
    </row>
    <row r="37" ht="12">
      <c r="G37" s="1458"/>
    </row>
    <row r="38" spans="2:9" ht="12">
      <c r="B38" s="1459"/>
      <c r="C38" s="1460"/>
      <c r="D38" s="1460"/>
      <c r="E38" s="1461"/>
      <c r="F38" s="1461"/>
      <c r="G38" s="1461"/>
      <c r="H38" s="1462"/>
      <c r="I38" s="1463"/>
    </row>
    <row r="39" spans="2:9" ht="12">
      <c r="B39" s="1464"/>
      <c r="C39" s="1460"/>
      <c r="D39" s="1460"/>
      <c r="E39" s="1461"/>
      <c r="F39" s="1461"/>
      <c r="G39" s="1461"/>
      <c r="H39" s="1462"/>
      <c r="I39" s="1465"/>
    </row>
    <row r="40" spans="2:9" ht="12">
      <c r="B40" s="1464"/>
      <c r="C40" s="1460"/>
      <c r="D40" s="1460"/>
      <c r="E40" s="1461"/>
      <c r="F40" s="1461"/>
      <c r="G40" s="1461"/>
      <c r="H40" s="1462"/>
      <c r="I40" s="1465"/>
    </row>
    <row r="41" spans="2:9" ht="12">
      <c r="B41" s="1459"/>
      <c r="C41" s="1460"/>
      <c r="D41" s="1460"/>
      <c r="E41" s="1461"/>
      <c r="F41" s="1461"/>
      <c r="G41" s="1461"/>
      <c r="H41" s="1462"/>
      <c r="I41" s="1465"/>
    </row>
    <row r="42" spans="2:9" ht="12">
      <c r="B42" s="1464"/>
      <c r="C42" s="1460"/>
      <c r="D42" s="1460"/>
      <c r="E42" s="1461"/>
      <c r="F42" s="1461"/>
      <c r="G42" s="1461"/>
      <c r="H42" s="1462"/>
      <c r="I42" s="1465"/>
    </row>
    <row r="43" spans="2:9" ht="12">
      <c r="B43" s="1464"/>
      <c r="C43" s="1460"/>
      <c r="D43" s="1460"/>
      <c r="E43" s="1461"/>
      <c r="F43" s="1461"/>
      <c r="G43" s="1461"/>
      <c r="H43" s="1462"/>
      <c r="I43" s="1465"/>
    </row>
    <row r="44" spans="2:9" ht="12">
      <c r="B44" s="1459"/>
      <c r="C44" s="1460"/>
      <c r="D44" s="1460"/>
      <c r="E44" s="1461"/>
      <c r="F44" s="1461"/>
      <c r="G44" s="1461"/>
      <c r="H44" s="1462"/>
      <c r="I44" s="1465"/>
    </row>
    <row r="45" spans="2:9" ht="12">
      <c r="B45" s="1464"/>
      <c r="C45" s="1460"/>
      <c r="D45" s="1460"/>
      <c r="E45" s="1461"/>
      <c r="F45" s="1461"/>
      <c r="G45" s="1461"/>
      <c r="H45" s="1462"/>
      <c r="I45" s="1465"/>
    </row>
    <row r="46" spans="2:9" ht="12">
      <c r="B46" s="1464"/>
      <c r="C46" s="1460"/>
      <c r="D46" s="1460"/>
      <c r="E46" s="1461"/>
      <c r="F46" s="1461"/>
      <c r="G46" s="1461"/>
      <c r="H46" s="1462"/>
      <c r="I46" s="1465"/>
    </row>
    <row r="47" spans="2:9" ht="12">
      <c r="B47" s="1459"/>
      <c r="C47" s="1460"/>
      <c r="D47" s="1460"/>
      <c r="E47" s="1466"/>
      <c r="F47" s="1466"/>
      <c r="G47" s="1462"/>
      <c r="H47" s="1462"/>
      <c r="I47" s="1465"/>
    </row>
    <row r="48" spans="2:9" ht="12">
      <c r="B48" s="1464"/>
      <c r="C48" s="1460"/>
      <c r="D48" s="1460"/>
      <c r="E48" s="1461"/>
      <c r="F48" s="1461"/>
      <c r="G48" s="1461"/>
      <c r="H48" s="1462"/>
      <c r="I48" s="1465"/>
    </row>
    <row r="49" spans="2:9" ht="12">
      <c r="B49" s="1464"/>
      <c r="C49" s="1460"/>
      <c r="D49" s="1460"/>
      <c r="E49" s="1466"/>
      <c r="F49" s="1466"/>
      <c r="G49" s="1462"/>
      <c r="H49" s="1462"/>
      <c r="I49" s="1465"/>
    </row>
    <row r="50" spans="2:9" ht="12">
      <c r="B50" s="1459"/>
      <c r="C50" s="1460"/>
      <c r="D50" s="1460"/>
      <c r="E50" s="1466"/>
      <c r="F50" s="1466"/>
      <c r="G50" s="1462"/>
      <c r="H50" s="1462"/>
      <c r="I50" s="1465"/>
    </row>
    <row r="51" spans="2:9" ht="12">
      <c r="B51" s="1464"/>
      <c r="C51" s="1460"/>
      <c r="D51" s="1460"/>
      <c r="E51" s="1466"/>
      <c r="F51" s="1466"/>
      <c r="G51" s="1462"/>
      <c r="H51" s="1462"/>
      <c r="I51" s="1465"/>
    </row>
    <row r="52" spans="2:9" ht="12">
      <c r="B52" s="1464"/>
      <c r="C52" s="1460"/>
      <c r="D52" s="1460"/>
      <c r="E52" s="1461"/>
      <c r="F52" s="1461"/>
      <c r="G52" s="1461"/>
      <c r="H52" s="1462"/>
      <c r="I52" s="1465"/>
    </row>
    <row r="53" spans="2:9" ht="12">
      <c r="B53" s="1459"/>
      <c r="C53" s="1460"/>
      <c r="D53" s="1460"/>
      <c r="E53" s="1461"/>
      <c r="F53" s="1461"/>
      <c r="G53" s="1461"/>
      <c r="H53" s="1462"/>
      <c r="I53" s="1465"/>
    </row>
    <row r="54" spans="2:9" ht="12">
      <c r="B54" s="1464"/>
      <c r="C54" s="1460"/>
      <c r="D54" s="1460"/>
      <c r="E54" s="1466"/>
      <c r="F54" s="1466"/>
      <c r="G54" s="1462"/>
      <c r="H54" s="1462"/>
      <c r="I54" s="1465"/>
    </row>
    <row r="55" spans="2:9" ht="12">
      <c r="B55" s="1464"/>
      <c r="C55" s="1460"/>
      <c r="D55" s="1460"/>
      <c r="E55" s="1466"/>
      <c r="F55" s="1466"/>
      <c r="G55" s="1462"/>
      <c r="H55" s="1462"/>
      <c r="I55" s="1465"/>
    </row>
    <row r="56" spans="2:9" ht="12">
      <c r="B56" s="1459"/>
      <c r="C56" s="1460"/>
      <c r="D56" s="1460"/>
      <c r="E56" s="1461"/>
      <c r="F56" s="1461"/>
      <c r="G56" s="1461"/>
      <c r="H56" s="1462"/>
      <c r="I56" s="1465"/>
    </row>
    <row r="57" spans="2:9" ht="12">
      <c r="B57" s="1464"/>
      <c r="C57" s="1460"/>
      <c r="D57" s="1460"/>
      <c r="E57" s="1466"/>
      <c r="F57" s="1466"/>
      <c r="G57" s="1462"/>
      <c r="H57" s="1462"/>
      <c r="I57" s="1465"/>
    </row>
    <row r="58" spans="2:9" ht="12">
      <c r="B58" s="1464"/>
      <c r="C58" s="1460"/>
      <c r="D58" s="1460"/>
      <c r="E58" s="1466"/>
      <c r="F58" s="1466"/>
      <c r="G58" s="1462"/>
      <c r="H58" s="1462"/>
      <c r="I58" s="1465"/>
    </row>
    <row r="59" spans="2:9" ht="12">
      <c r="B59" s="1459"/>
      <c r="C59" s="1460"/>
      <c r="D59" s="1460"/>
      <c r="E59" s="1466"/>
      <c r="F59" s="1466"/>
      <c r="G59" s="1462"/>
      <c r="H59" s="1462"/>
      <c r="I59" s="1465"/>
    </row>
    <row r="60" spans="2:9" ht="12">
      <c r="B60" s="1464"/>
      <c r="C60" s="1460"/>
      <c r="D60" s="1460"/>
      <c r="E60" s="1459"/>
      <c r="F60" s="1459"/>
      <c r="G60" s="1459"/>
      <c r="H60" s="1459"/>
      <c r="I60" s="1463"/>
    </row>
    <row r="61" spans="2:9" ht="12">
      <c r="B61" s="1467"/>
      <c r="C61" s="1467"/>
      <c r="D61" s="1467"/>
      <c r="E61" s="1467"/>
      <c r="F61" s="1467"/>
      <c r="G61" s="1467"/>
      <c r="H61" s="1467"/>
      <c r="I61" s="1463"/>
    </row>
    <row r="62" spans="2:9" ht="12">
      <c r="B62" s="1467"/>
      <c r="C62" s="1467"/>
      <c r="D62" s="1467"/>
      <c r="E62" s="1467"/>
      <c r="F62" s="1467"/>
      <c r="G62" s="1467"/>
      <c r="H62" s="1467"/>
      <c r="I62" s="1463"/>
    </row>
    <row r="63" spans="2:9" ht="12">
      <c r="B63" s="1467"/>
      <c r="C63" s="1467"/>
      <c r="D63" s="1467"/>
      <c r="E63" s="1467"/>
      <c r="F63" s="1467"/>
      <c r="G63" s="1467"/>
      <c r="H63" s="1467"/>
      <c r="I63" s="1463"/>
    </row>
    <row r="64" spans="2:9" ht="12">
      <c r="B64" s="1467"/>
      <c r="C64" s="1467"/>
      <c r="D64" s="1467"/>
      <c r="E64" s="1467"/>
      <c r="F64" s="1467"/>
      <c r="G64" s="1467"/>
      <c r="H64" s="1467"/>
      <c r="I64" s="1463"/>
    </row>
    <row r="65" spans="2:9" ht="12">
      <c r="B65" s="1467"/>
      <c r="C65" s="1467"/>
      <c r="D65" s="1467"/>
      <c r="E65" s="1467"/>
      <c r="F65" s="1467"/>
      <c r="G65" s="1467"/>
      <c r="H65" s="1467"/>
      <c r="I65" s="1463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SheetLayoutView="85" workbookViewId="0" topLeftCell="B1">
      <selection activeCell="B1" sqref="B1"/>
    </sheetView>
  </sheetViews>
  <sheetFormatPr defaultColWidth="9.140625" defaultRowHeight="12.75"/>
  <cols>
    <col min="1" max="1" width="0" style="1468" hidden="1" customWidth="1"/>
    <col min="2" max="2" width="7.00390625" style="1468" customWidth="1"/>
    <col min="3" max="3" width="50.00390625" style="1468" customWidth="1"/>
    <col min="4" max="4" width="18.00390625" style="1468" customWidth="1"/>
    <col min="5" max="5" width="15.57421875" style="1468" customWidth="1"/>
    <col min="6" max="6" width="9.28125" style="1468" customWidth="1"/>
    <col min="7" max="7" width="10.7109375" style="1468" customWidth="1"/>
    <col min="8" max="8" width="14.00390625" style="1468" customWidth="1"/>
    <col min="9" max="9" width="8.28125" style="1469" customWidth="1"/>
    <col min="10" max="16384" width="9.140625" style="1470" customWidth="1"/>
  </cols>
  <sheetData>
    <row r="1" spans="1:9" s="1471" customFormat="1" ht="44.25" customHeight="1">
      <c r="A1" s="1468"/>
      <c r="B1" s="3435" t="s">
        <v>205</v>
      </c>
      <c r="C1" s="3435"/>
      <c r="D1" s="3435"/>
      <c r="E1" s="3435"/>
      <c r="F1" s="3435"/>
      <c r="G1" s="3435"/>
      <c r="H1" s="3435"/>
      <c r="I1" s="1469"/>
    </row>
    <row r="2" spans="1:9" s="1471" customFormat="1" ht="12">
      <c r="A2" s="1468"/>
      <c r="B2" s="1468"/>
      <c r="C2" s="1468"/>
      <c r="D2" s="1468"/>
      <c r="E2" s="1468"/>
      <c r="F2" s="1468"/>
      <c r="G2" s="1468"/>
      <c r="H2" s="1468"/>
      <c r="I2" s="1469"/>
    </row>
    <row r="3" spans="1:10" s="1471" customFormat="1" ht="52.5" customHeight="1">
      <c r="A3" s="1472"/>
      <c r="B3" s="1473" t="s">
        <v>1</v>
      </c>
      <c r="C3" s="1474" t="s">
        <v>2</v>
      </c>
      <c r="D3" s="1474" t="s">
        <v>3</v>
      </c>
      <c r="E3" s="1475" t="s">
        <v>4</v>
      </c>
      <c r="F3" s="1475" t="s">
        <v>5</v>
      </c>
      <c r="G3" s="1475" t="s">
        <v>6</v>
      </c>
      <c r="H3" s="1475" t="s">
        <v>7</v>
      </c>
      <c r="I3" s="1476"/>
      <c r="J3" s="1477"/>
    </row>
    <row r="4" spans="1:10" s="1471" customFormat="1" ht="24.75" customHeight="1">
      <c r="A4" s="1468"/>
      <c r="B4" s="1478">
        <v>1</v>
      </c>
      <c r="C4" s="1479" t="s">
        <v>8</v>
      </c>
      <c r="D4" s="1479" t="s">
        <v>9</v>
      </c>
      <c r="E4" s="1480">
        <v>1</v>
      </c>
      <c r="F4" s="1480">
        <v>1</v>
      </c>
      <c r="G4" s="1481">
        <v>5460</v>
      </c>
      <c r="H4" s="1482">
        <v>5460</v>
      </c>
      <c r="I4" s="1483"/>
      <c r="J4" s="1477"/>
    </row>
    <row r="5" spans="1:11" s="1471" customFormat="1" ht="25.5" customHeight="1">
      <c r="A5" s="1468"/>
      <c r="B5" s="1478">
        <v>2</v>
      </c>
      <c r="C5" s="1479" t="s">
        <v>10</v>
      </c>
      <c r="D5" s="1479" t="s">
        <v>11</v>
      </c>
      <c r="E5" s="1480">
        <v>0.45</v>
      </c>
      <c r="F5" s="1480">
        <v>2</v>
      </c>
      <c r="G5" s="1481">
        <v>6500</v>
      </c>
      <c r="H5" s="1482">
        <v>5850</v>
      </c>
      <c r="I5" s="1483"/>
      <c r="J5" s="1477"/>
      <c r="K5" s="1477"/>
    </row>
    <row r="6" spans="1:10" s="1471" customFormat="1" ht="37.5" customHeight="1">
      <c r="A6" s="1468"/>
      <c r="B6" s="1478">
        <v>3</v>
      </c>
      <c r="C6" s="1479" t="s">
        <v>206</v>
      </c>
      <c r="D6" s="1479" t="s">
        <v>15</v>
      </c>
      <c r="E6" s="1480">
        <v>4.126</v>
      </c>
      <c r="F6" s="1480">
        <v>2</v>
      </c>
      <c r="G6" s="1481">
        <v>1500</v>
      </c>
      <c r="H6" s="1482">
        <v>12378</v>
      </c>
      <c r="I6" s="1483"/>
      <c r="J6" s="1477"/>
    </row>
    <row r="7" spans="1:10" s="1471" customFormat="1" ht="24.75" customHeight="1">
      <c r="A7" s="1468"/>
      <c r="B7" s="1478">
        <v>4</v>
      </c>
      <c r="C7" s="1479" t="s">
        <v>16</v>
      </c>
      <c r="D7" s="1479" t="s">
        <v>15</v>
      </c>
      <c r="E7" s="1480">
        <v>4.126</v>
      </c>
      <c r="F7" s="1480">
        <v>2</v>
      </c>
      <c r="G7" s="1481">
        <v>1440</v>
      </c>
      <c r="H7" s="1482">
        <v>11882.88</v>
      </c>
      <c r="I7" s="1483"/>
      <c r="J7" s="1477"/>
    </row>
    <row r="8" spans="1:14" s="1471" customFormat="1" ht="25.5" customHeight="1">
      <c r="A8" s="1468"/>
      <c r="B8" s="1478">
        <v>5</v>
      </c>
      <c r="C8" s="1479" t="s">
        <v>17</v>
      </c>
      <c r="D8" s="1479" t="s">
        <v>15</v>
      </c>
      <c r="E8" s="1480">
        <v>4.126</v>
      </c>
      <c r="F8" s="1480">
        <v>2</v>
      </c>
      <c r="G8" s="1481">
        <v>1320</v>
      </c>
      <c r="H8" s="1482">
        <v>10892.64</v>
      </c>
      <c r="I8" s="1483"/>
      <c r="J8" s="1477"/>
      <c r="N8" s="1477"/>
    </row>
    <row r="9" spans="1:10" s="1471" customFormat="1" ht="35.25" customHeight="1">
      <c r="A9" s="1468"/>
      <c r="B9" s="1478">
        <v>6</v>
      </c>
      <c r="C9" s="1479" t="s">
        <v>20</v>
      </c>
      <c r="D9" s="1479" t="s">
        <v>15</v>
      </c>
      <c r="E9" s="1480">
        <v>4.126</v>
      </c>
      <c r="F9" s="1480">
        <v>2</v>
      </c>
      <c r="G9" s="1481">
        <v>3003.38</v>
      </c>
      <c r="H9" s="1482">
        <v>24783.891760000002</v>
      </c>
      <c r="I9" s="1483"/>
      <c r="J9" s="1477"/>
    </row>
    <row r="10" spans="1:10" s="1471" customFormat="1" ht="48" customHeight="1">
      <c r="A10" s="1468"/>
      <c r="B10" s="1478">
        <v>7</v>
      </c>
      <c r="C10" s="1479" t="s">
        <v>21</v>
      </c>
      <c r="D10" s="1479" t="s">
        <v>15</v>
      </c>
      <c r="E10" s="1480">
        <v>4.126</v>
      </c>
      <c r="F10" s="1480">
        <v>2</v>
      </c>
      <c r="G10" s="1484">
        <v>1710</v>
      </c>
      <c r="H10" s="1482">
        <v>14110.92</v>
      </c>
      <c r="I10" s="1483"/>
      <c r="J10" s="1477"/>
    </row>
    <row r="11" spans="1:10" s="1471" customFormat="1" ht="24.75" customHeight="1">
      <c r="A11" s="1468"/>
      <c r="B11" s="1478">
        <v>8</v>
      </c>
      <c r="C11" s="1479" t="s">
        <v>25</v>
      </c>
      <c r="D11" s="1479" t="s">
        <v>15</v>
      </c>
      <c r="E11" s="1480">
        <v>4.126</v>
      </c>
      <c r="F11" s="1480">
        <v>1</v>
      </c>
      <c r="G11" s="1485">
        <v>9936</v>
      </c>
      <c r="H11" s="1482">
        <v>40995.936</v>
      </c>
      <c r="I11" s="1483"/>
      <c r="J11" s="1477"/>
    </row>
    <row r="12" spans="1:10" s="1471" customFormat="1" ht="91.5" customHeight="1">
      <c r="A12" s="1468"/>
      <c r="B12" s="1478">
        <v>9</v>
      </c>
      <c r="C12" s="1479" t="s">
        <v>27</v>
      </c>
      <c r="D12" s="1479" t="s">
        <v>28</v>
      </c>
      <c r="E12" s="1480">
        <v>3</v>
      </c>
      <c r="F12" s="1480">
        <v>12</v>
      </c>
      <c r="G12" s="1484">
        <v>437.07</v>
      </c>
      <c r="H12" s="1482">
        <v>15734.52</v>
      </c>
      <c r="I12" s="1483"/>
      <c r="J12" s="1477"/>
    </row>
    <row r="13" spans="1:10" s="1471" customFormat="1" ht="46.5" customHeight="1">
      <c r="A13" s="1468"/>
      <c r="B13" s="1478">
        <v>10</v>
      </c>
      <c r="C13" s="1479" t="s">
        <v>29</v>
      </c>
      <c r="D13" s="1479" t="s">
        <v>30</v>
      </c>
      <c r="E13" s="1480">
        <v>4.126</v>
      </c>
      <c r="F13" s="1480">
        <v>1</v>
      </c>
      <c r="G13" s="1481">
        <v>14039</v>
      </c>
      <c r="H13" s="1482">
        <v>57924.914000000004</v>
      </c>
      <c r="I13" s="1483"/>
      <c r="J13" s="1477"/>
    </row>
    <row r="14" spans="1:10" s="1471" customFormat="1" ht="36.75" customHeight="1">
      <c r="A14" s="1468"/>
      <c r="B14" s="1478">
        <v>11</v>
      </c>
      <c r="C14" s="1479" t="s">
        <v>32</v>
      </c>
      <c r="D14" s="1479" t="s">
        <v>33</v>
      </c>
      <c r="E14" s="1480">
        <v>450</v>
      </c>
      <c r="F14" s="1480" t="s">
        <v>34</v>
      </c>
      <c r="G14" s="1481">
        <v>32.39</v>
      </c>
      <c r="H14" s="1482">
        <v>14575.5</v>
      </c>
      <c r="I14" s="1483"/>
      <c r="J14" s="1477"/>
    </row>
    <row r="15" spans="1:10" s="1471" customFormat="1" ht="27.75" customHeight="1">
      <c r="A15" s="1468"/>
      <c r="B15" s="1478">
        <v>12</v>
      </c>
      <c r="C15" s="1479" t="s">
        <v>35</v>
      </c>
      <c r="D15" s="1479" t="s">
        <v>36</v>
      </c>
      <c r="E15" s="1480">
        <v>1</v>
      </c>
      <c r="F15" s="1480" t="s">
        <v>34</v>
      </c>
      <c r="G15" s="1481">
        <v>408.6</v>
      </c>
      <c r="H15" s="1482">
        <v>408.6</v>
      </c>
      <c r="I15" s="1483"/>
      <c r="J15" s="1477"/>
    </row>
    <row r="16" spans="1:10" s="1471" customFormat="1" ht="24.75" customHeight="1">
      <c r="A16" s="1468"/>
      <c r="B16" s="1478">
        <v>13</v>
      </c>
      <c r="C16" s="1479" t="s">
        <v>37</v>
      </c>
      <c r="D16" s="1479" t="s">
        <v>38</v>
      </c>
      <c r="E16" s="1480">
        <v>150</v>
      </c>
      <c r="F16" s="1480" t="s">
        <v>34</v>
      </c>
      <c r="G16" s="1481">
        <v>80.13</v>
      </c>
      <c r="H16" s="1482">
        <v>12019.5</v>
      </c>
      <c r="I16" s="1483"/>
      <c r="J16" s="1477"/>
    </row>
    <row r="17" spans="1:10" s="1471" customFormat="1" ht="36" customHeight="1">
      <c r="A17" s="1468"/>
      <c r="B17" s="1478">
        <v>14</v>
      </c>
      <c r="C17" s="1479" t="s">
        <v>39</v>
      </c>
      <c r="D17" s="1479" t="s">
        <v>33</v>
      </c>
      <c r="E17" s="1480">
        <v>150</v>
      </c>
      <c r="F17" s="1480" t="s">
        <v>34</v>
      </c>
      <c r="G17" s="1481">
        <v>61.8</v>
      </c>
      <c r="H17" s="1482">
        <v>9270</v>
      </c>
      <c r="I17" s="1483"/>
      <c r="J17" s="1477"/>
    </row>
    <row r="18" spans="1:10" s="1471" customFormat="1" ht="33.75" customHeight="1">
      <c r="A18" s="1468"/>
      <c r="B18" s="1478">
        <v>15</v>
      </c>
      <c r="C18" s="1479" t="s">
        <v>40</v>
      </c>
      <c r="D18" s="1479" t="s">
        <v>38</v>
      </c>
      <c r="E18" s="1480">
        <v>50</v>
      </c>
      <c r="F18" s="1480" t="s">
        <v>34</v>
      </c>
      <c r="G18" s="1481">
        <v>270.7</v>
      </c>
      <c r="H18" s="1482">
        <v>13535</v>
      </c>
      <c r="I18" s="1483"/>
      <c r="J18" s="1477"/>
    </row>
    <row r="19" spans="1:10" s="1471" customFormat="1" ht="36" customHeight="1">
      <c r="A19" s="1468"/>
      <c r="B19" s="1478">
        <v>16</v>
      </c>
      <c r="C19" s="1479" t="s">
        <v>41</v>
      </c>
      <c r="D19" s="1479" t="s">
        <v>38</v>
      </c>
      <c r="E19" s="1480">
        <v>50</v>
      </c>
      <c r="F19" s="1480" t="s">
        <v>34</v>
      </c>
      <c r="G19" s="1481">
        <v>183.3</v>
      </c>
      <c r="H19" s="1482">
        <v>9165</v>
      </c>
      <c r="I19" s="1483"/>
      <c r="J19" s="1477"/>
    </row>
    <row r="20" spans="1:10" s="1471" customFormat="1" ht="33.75" customHeight="1">
      <c r="A20" s="1468"/>
      <c r="B20" s="1478">
        <v>17</v>
      </c>
      <c r="C20" s="1479" t="s">
        <v>42</v>
      </c>
      <c r="D20" s="1479" t="s">
        <v>38</v>
      </c>
      <c r="E20" s="1480">
        <v>50</v>
      </c>
      <c r="F20" s="1480" t="s">
        <v>34</v>
      </c>
      <c r="G20" s="1481">
        <v>36.39</v>
      </c>
      <c r="H20" s="1482">
        <v>1819.5</v>
      </c>
      <c r="I20" s="1483"/>
      <c r="J20" s="1477"/>
    </row>
    <row r="21" spans="1:10" s="1471" customFormat="1" ht="36" customHeight="1">
      <c r="A21" s="1468"/>
      <c r="B21" s="1478">
        <v>18</v>
      </c>
      <c r="C21" s="1479" t="s">
        <v>43</v>
      </c>
      <c r="D21" s="1479" t="s">
        <v>38</v>
      </c>
      <c r="E21" s="1480">
        <v>50</v>
      </c>
      <c r="F21" s="1480" t="s">
        <v>34</v>
      </c>
      <c r="G21" s="1481">
        <v>137</v>
      </c>
      <c r="H21" s="1482">
        <v>6850</v>
      </c>
      <c r="I21" s="1483"/>
      <c r="J21" s="1477"/>
    </row>
    <row r="22" spans="1:10" s="1471" customFormat="1" ht="19.5" customHeight="1">
      <c r="A22" s="1468"/>
      <c r="B22" s="1478">
        <v>19</v>
      </c>
      <c r="C22" s="1479" t="s">
        <v>49</v>
      </c>
      <c r="D22" s="1479"/>
      <c r="E22" s="1480">
        <v>1</v>
      </c>
      <c r="F22" s="1480">
        <v>12</v>
      </c>
      <c r="G22" s="1481">
        <v>10641.83</v>
      </c>
      <c r="H22" s="1482">
        <v>127701.96</v>
      </c>
      <c r="I22" s="1483"/>
      <c r="J22" s="1477"/>
    </row>
    <row r="23" spans="1:10" s="1471" customFormat="1" ht="26.25" customHeight="1">
      <c r="A23" s="1468"/>
      <c r="B23" s="1478">
        <v>20</v>
      </c>
      <c r="C23" s="1479" t="s">
        <v>46</v>
      </c>
      <c r="D23" s="1479"/>
      <c r="E23" s="1480">
        <v>4.126</v>
      </c>
      <c r="F23" s="1480" t="s">
        <v>47</v>
      </c>
      <c r="G23" s="1481"/>
      <c r="H23" s="1482">
        <v>87141.12</v>
      </c>
      <c r="I23" s="1483"/>
      <c r="J23" s="1477"/>
    </row>
    <row r="24" spans="1:10" s="1471" customFormat="1" ht="27.75" customHeight="1">
      <c r="A24" s="1468"/>
      <c r="B24" s="1478">
        <v>21</v>
      </c>
      <c r="C24" s="1479" t="s">
        <v>48</v>
      </c>
      <c r="D24" s="1479" t="s">
        <v>38</v>
      </c>
      <c r="E24" s="1480">
        <v>4.126</v>
      </c>
      <c r="F24" s="1480" t="s">
        <v>34</v>
      </c>
      <c r="G24" s="1481"/>
      <c r="H24" s="1482">
        <v>10397.52</v>
      </c>
      <c r="I24" s="1483"/>
      <c r="J24" s="1477"/>
    </row>
    <row r="25" spans="1:10" s="1471" customFormat="1" ht="27.75" customHeight="1">
      <c r="A25" s="1468"/>
      <c r="B25" s="1478">
        <v>22</v>
      </c>
      <c r="C25" s="1479" t="s">
        <v>207</v>
      </c>
      <c r="D25" s="1479"/>
      <c r="E25" s="1480"/>
      <c r="F25" s="1480"/>
      <c r="G25" s="1486"/>
      <c r="H25" s="1482">
        <v>112392.24</v>
      </c>
      <c r="I25" s="1483"/>
      <c r="J25" s="1477"/>
    </row>
    <row r="26" spans="2:10" ht="27" customHeight="1">
      <c r="B26" s="1478">
        <v>23</v>
      </c>
      <c r="C26" s="1479" t="s">
        <v>50</v>
      </c>
      <c r="D26" s="1479" t="s">
        <v>15</v>
      </c>
      <c r="E26" s="1480">
        <v>4.126</v>
      </c>
      <c r="F26" s="1480">
        <v>12</v>
      </c>
      <c r="G26" s="1481">
        <v>3290</v>
      </c>
      <c r="H26" s="1482">
        <v>162894.48</v>
      </c>
      <c r="I26" s="1483"/>
      <c r="J26" s="1487"/>
    </row>
    <row r="27" spans="2:10" ht="24" customHeight="1">
      <c r="B27" s="1478">
        <v>24</v>
      </c>
      <c r="C27" s="1479" t="s">
        <v>208</v>
      </c>
      <c r="D27" s="1479" t="s">
        <v>69</v>
      </c>
      <c r="E27" s="1480">
        <v>4</v>
      </c>
      <c r="F27" s="1480">
        <v>1</v>
      </c>
      <c r="G27" s="1481">
        <v>15000</v>
      </c>
      <c r="H27" s="1482">
        <v>60000</v>
      </c>
      <c r="I27" s="1483"/>
      <c r="J27" s="1487"/>
    </row>
    <row r="28" spans="2:10" ht="24" customHeight="1">
      <c r="B28" s="1478">
        <v>25</v>
      </c>
      <c r="C28" s="1479" t="s">
        <v>209</v>
      </c>
      <c r="D28" s="1479"/>
      <c r="E28" s="1480"/>
      <c r="F28" s="1480"/>
      <c r="G28" s="1481"/>
      <c r="H28" s="1482">
        <v>1181000</v>
      </c>
      <c r="I28" s="1483"/>
      <c r="J28" s="1487"/>
    </row>
    <row r="29" spans="2:10" ht="12">
      <c r="B29" s="1488" t="s">
        <v>53</v>
      </c>
      <c r="C29" s="1488"/>
      <c r="D29" s="1488"/>
      <c r="E29" s="1488"/>
      <c r="F29" s="1488"/>
      <c r="G29" s="1489"/>
      <c r="H29" s="1490">
        <v>2009184.12176</v>
      </c>
      <c r="I29" s="1476"/>
      <c r="J29" s="1487"/>
    </row>
    <row r="30" spans="9:10" ht="12">
      <c r="I30" s="1476"/>
      <c r="J30" s="1487"/>
    </row>
    <row r="31" spans="8:10" ht="12">
      <c r="H31" s="1491"/>
      <c r="I31" s="1476"/>
      <c r="J31" s="1487"/>
    </row>
    <row r="32" spans="9:10" ht="12">
      <c r="I32" s="1476"/>
      <c r="J32" s="1487"/>
    </row>
    <row r="33" spans="4:10" ht="12">
      <c r="D33" s="1492"/>
      <c r="I33" s="1476"/>
      <c r="J33" s="1487"/>
    </row>
    <row r="34" spans="4:10" ht="12">
      <c r="D34" s="1492"/>
      <c r="I34" s="1476"/>
      <c r="J34" s="1487"/>
    </row>
    <row r="36" spans="6:7" ht="12">
      <c r="F36" s="1493"/>
      <c r="G36" s="1493"/>
    </row>
    <row r="37" ht="12">
      <c r="H37" s="1468" t="s">
        <v>54</v>
      </c>
    </row>
    <row r="38" spans="6:7" ht="12">
      <c r="F38" s="1494"/>
      <c r="G38" s="1494"/>
    </row>
  </sheetData>
  <sheetProtection selectLockedCells="1" selectUnlockedCells="1"/>
  <mergeCells count="1">
    <mergeCell ref="B1:H1"/>
  </mergeCells>
  <printOptions/>
  <pageMargins left="0.35" right="0.24027777777777778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B1">
      <selection activeCell="B1" sqref="B1"/>
    </sheetView>
  </sheetViews>
  <sheetFormatPr defaultColWidth="9.140625" defaultRowHeight="12.75"/>
  <cols>
    <col min="1" max="1" width="0" style="1495" hidden="1" customWidth="1"/>
    <col min="2" max="2" width="7.00390625" style="1495" customWidth="1"/>
    <col min="3" max="3" width="50.00390625" style="1495" customWidth="1"/>
    <col min="4" max="4" width="16.421875" style="1495" customWidth="1"/>
    <col min="5" max="5" width="12.140625" style="1495" customWidth="1"/>
    <col min="6" max="6" width="9.28125" style="1495" customWidth="1"/>
    <col min="7" max="7" width="14.28125" style="1495" customWidth="1"/>
    <col min="8" max="8" width="12.00390625" style="1495" customWidth="1"/>
    <col min="9" max="9" width="6.57421875" style="1496" customWidth="1"/>
    <col min="10" max="10" width="3.28125" style="1497" customWidth="1"/>
    <col min="11" max="16384" width="9.140625" style="1497" customWidth="1"/>
  </cols>
  <sheetData>
    <row r="1" spans="1:9" s="1498" customFormat="1" ht="33" customHeight="1">
      <c r="A1" s="1495"/>
      <c r="B1" s="3436" t="s">
        <v>210</v>
      </c>
      <c r="C1" s="3436"/>
      <c r="D1" s="3436"/>
      <c r="E1" s="3436"/>
      <c r="F1" s="3436"/>
      <c r="G1" s="3436"/>
      <c r="H1" s="3436"/>
      <c r="I1" s="1496"/>
    </row>
    <row r="2" spans="1:9" s="1498" customFormat="1" ht="12">
      <c r="A2" s="1495"/>
      <c r="B2" s="1495"/>
      <c r="C2" s="1495"/>
      <c r="D2" s="1495"/>
      <c r="E2" s="1495"/>
      <c r="F2" s="1495"/>
      <c r="G2" s="1495"/>
      <c r="H2" s="1495"/>
      <c r="I2" s="1496"/>
    </row>
    <row r="3" spans="1:11" s="1498" customFormat="1" ht="52.5" customHeight="1">
      <c r="A3" s="1499"/>
      <c r="B3" s="1500" t="s">
        <v>1</v>
      </c>
      <c r="C3" s="1501" t="s">
        <v>2</v>
      </c>
      <c r="D3" s="1501" t="s">
        <v>3</v>
      </c>
      <c r="E3" s="1502" t="s">
        <v>4</v>
      </c>
      <c r="F3" s="1502" t="s">
        <v>5</v>
      </c>
      <c r="G3" s="1502" t="s">
        <v>6</v>
      </c>
      <c r="H3" s="1503" t="s">
        <v>7</v>
      </c>
      <c r="I3" s="1504"/>
      <c r="J3" s="1505"/>
      <c r="K3" s="1505"/>
    </row>
    <row r="4" spans="1:11" s="1498" customFormat="1" ht="24.75" customHeight="1">
      <c r="A4" s="1495"/>
      <c r="B4" s="1506">
        <v>1</v>
      </c>
      <c r="C4" s="1507" t="s">
        <v>8</v>
      </c>
      <c r="D4" s="1507" t="s">
        <v>9</v>
      </c>
      <c r="E4" s="1508">
        <v>1</v>
      </c>
      <c r="F4" s="1508">
        <v>1</v>
      </c>
      <c r="G4" s="1509">
        <v>5460</v>
      </c>
      <c r="H4" s="1510">
        <v>5460</v>
      </c>
      <c r="I4" s="1511"/>
      <c r="J4" s="1505"/>
      <c r="K4" s="1505"/>
    </row>
    <row r="5" spans="1:11" s="1498" customFormat="1" ht="30" customHeight="1">
      <c r="A5" s="1495"/>
      <c r="B5" s="1506">
        <v>2</v>
      </c>
      <c r="C5" s="1507" t="s">
        <v>10</v>
      </c>
      <c r="D5" s="1507" t="s">
        <v>11</v>
      </c>
      <c r="E5" s="1508">
        <v>0.5</v>
      </c>
      <c r="F5" s="1508">
        <v>4</v>
      </c>
      <c r="G5" s="1509">
        <v>6500</v>
      </c>
      <c r="H5" s="1510">
        <v>13000</v>
      </c>
      <c r="I5" s="1511"/>
      <c r="J5" s="1505"/>
      <c r="K5" s="1505"/>
    </row>
    <row r="6" spans="1:11" s="1498" customFormat="1" ht="30.75" customHeight="1">
      <c r="A6" s="1495"/>
      <c r="B6" s="1506">
        <v>3</v>
      </c>
      <c r="C6" s="1507" t="s">
        <v>206</v>
      </c>
      <c r="D6" s="1507" t="s">
        <v>15</v>
      </c>
      <c r="E6" s="1508">
        <v>2.4499</v>
      </c>
      <c r="F6" s="1508">
        <v>2</v>
      </c>
      <c r="G6" s="1509">
        <v>1500</v>
      </c>
      <c r="H6" s="1510">
        <v>7349.7</v>
      </c>
      <c r="I6" s="1511"/>
      <c r="J6" s="1505"/>
      <c r="K6" s="1505"/>
    </row>
    <row r="7" spans="1:11" s="1498" customFormat="1" ht="27" customHeight="1">
      <c r="A7" s="1495"/>
      <c r="B7" s="1506">
        <v>4</v>
      </c>
      <c r="C7" s="1507" t="s">
        <v>113</v>
      </c>
      <c r="D7" s="1507" t="s">
        <v>114</v>
      </c>
      <c r="E7" s="1508">
        <v>0.5</v>
      </c>
      <c r="F7" s="1508">
        <v>6</v>
      </c>
      <c r="G7" s="1509">
        <v>4400</v>
      </c>
      <c r="H7" s="1510">
        <v>13200</v>
      </c>
      <c r="I7" s="1511"/>
      <c r="J7" s="1505"/>
      <c r="K7" s="1505"/>
    </row>
    <row r="8" spans="1:11" s="1498" customFormat="1" ht="26.25" customHeight="1">
      <c r="A8" s="1495"/>
      <c r="B8" s="1506">
        <v>5</v>
      </c>
      <c r="C8" s="1512" t="s">
        <v>211</v>
      </c>
      <c r="D8" s="1512" t="s">
        <v>212</v>
      </c>
      <c r="E8" s="1508">
        <v>0.15</v>
      </c>
      <c r="F8" s="1508">
        <v>2</v>
      </c>
      <c r="G8" s="1509">
        <v>9900</v>
      </c>
      <c r="H8" s="1510">
        <v>2970</v>
      </c>
      <c r="I8" s="1511"/>
      <c r="J8" s="1505"/>
      <c r="K8" s="1505"/>
    </row>
    <row r="9" spans="1:11" s="1498" customFormat="1" ht="24.75" customHeight="1">
      <c r="A9" s="1495"/>
      <c r="B9" s="1506">
        <v>6</v>
      </c>
      <c r="C9" s="1507" t="s">
        <v>16</v>
      </c>
      <c r="D9" s="1507" t="s">
        <v>15</v>
      </c>
      <c r="E9" s="1508">
        <v>2.4499</v>
      </c>
      <c r="F9" s="1508">
        <v>2</v>
      </c>
      <c r="G9" s="1509">
        <v>1440</v>
      </c>
      <c r="H9" s="1510">
        <v>7055.7119999999995</v>
      </c>
      <c r="I9" s="1511"/>
      <c r="J9" s="1505"/>
      <c r="K9" s="1505"/>
    </row>
    <row r="10" spans="1:11" s="1498" customFormat="1" ht="25.5" customHeight="1">
      <c r="A10" s="1495"/>
      <c r="B10" s="1506">
        <v>7</v>
      </c>
      <c r="C10" s="1507" t="s">
        <v>17</v>
      </c>
      <c r="D10" s="1507" t="s">
        <v>15</v>
      </c>
      <c r="E10" s="1508">
        <v>2.4499</v>
      </c>
      <c r="F10" s="1508">
        <v>2</v>
      </c>
      <c r="G10" s="1509">
        <v>1320</v>
      </c>
      <c r="H10" s="1510">
        <v>6467.736</v>
      </c>
      <c r="I10" s="1511"/>
      <c r="J10" s="1505"/>
      <c r="K10" s="1505"/>
    </row>
    <row r="11" spans="1:12" s="1498" customFormat="1" ht="26.25" customHeight="1">
      <c r="A11" s="1495"/>
      <c r="B11" s="1506">
        <v>8</v>
      </c>
      <c r="C11" s="1507" t="s">
        <v>18</v>
      </c>
      <c r="D11" s="1507" t="s">
        <v>19</v>
      </c>
      <c r="E11" s="1508">
        <v>0.8</v>
      </c>
      <c r="F11" s="1508">
        <v>2</v>
      </c>
      <c r="G11" s="1509">
        <v>559.29</v>
      </c>
      <c r="H11" s="1510">
        <v>894.864</v>
      </c>
      <c r="I11" s="1511"/>
      <c r="J11" s="1505"/>
      <c r="K11" s="1505"/>
      <c r="L11" s="1498" t="s">
        <v>54</v>
      </c>
    </row>
    <row r="12" spans="1:11" s="1498" customFormat="1" ht="42.75" customHeight="1">
      <c r="A12" s="1495"/>
      <c r="B12" s="1506">
        <v>9</v>
      </c>
      <c r="C12" s="1507" t="s">
        <v>20</v>
      </c>
      <c r="D12" s="1507" t="s">
        <v>15</v>
      </c>
      <c r="E12" s="1508">
        <v>2.4499</v>
      </c>
      <c r="F12" s="1508">
        <v>2</v>
      </c>
      <c r="G12" s="1509">
        <v>3003.38</v>
      </c>
      <c r="H12" s="1510">
        <v>14715.961324</v>
      </c>
      <c r="I12" s="1511"/>
      <c r="J12" s="1505"/>
      <c r="K12" s="1505"/>
    </row>
    <row r="13" spans="1:11" s="1498" customFormat="1" ht="33.75" customHeight="1">
      <c r="A13" s="1495"/>
      <c r="B13" s="1506">
        <v>10</v>
      </c>
      <c r="C13" s="1507" t="s">
        <v>105</v>
      </c>
      <c r="D13" s="1507" t="s">
        <v>15</v>
      </c>
      <c r="E13" s="1508">
        <v>2.4499</v>
      </c>
      <c r="F13" s="1508">
        <v>2</v>
      </c>
      <c r="G13" s="1513">
        <v>1710</v>
      </c>
      <c r="H13" s="1510">
        <v>8378.658</v>
      </c>
      <c r="I13" s="1511"/>
      <c r="J13" s="1505"/>
      <c r="K13" s="1505"/>
    </row>
    <row r="14" spans="1:11" s="1498" customFormat="1" ht="27" customHeight="1">
      <c r="A14" s="1495"/>
      <c r="B14" s="1506">
        <v>11</v>
      </c>
      <c r="C14" s="1507" t="s">
        <v>22</v>
      </c>
      <c r="D14" s="1507" t="s">
        <v>23</v>
      </c>
      <c r="E14" s="1508">
        <v>1</v>
      </c>
      <c r="F14" s="1508">
        <v>2</v>
      </c>
      <c r="G14" s="1509">
        <v>5060.23</v>
      </c>
      <c r="H14" s="1510">
        <v>10120.46</v>
      </c>
      <c r="I14" s="1511"/>
      <c r="J14" s="1505"/>
      <c r="K14" s="1505"/>
    </row>
    <row r="15" spans="1:11" s="1498" customFormat="1" ht="30" customHeight="1">
      <c r="A15" s="1495"/>
      <c r="B15" s="1506">
        <v>12</v>
      </c>
      <c r="C15" s="1507" t="s">
        <v>95</v>
      </c>
      <c r="D15" s="1507" t="s">
        <v>15</v>
      </c>
      <c r="E15" s="1508">
        <v>2.4499</v>
      </c>
      <c r="F15" s="1508">
        <v>12</v>
      </c>
      <c r="G15" s="1514">
        <v>210</v>
      </c>
      <c r="H15" s="1510">
        <v>6173.7480000000005</v>
      </c>
      <c r="I15" s="1511"/>
      <c r="J15" s="1505"/>
      <c r="K15" s="1505"/>
    </row>
    <row r="16" spans="1:11" s="1498" customFormat="1" ht="24.75" customHeight="1">
      <c r="A16" s="1495"/>
      <c r="B16" s="1506">
        <v>13</v>
      </c>
      <c r="C16" s="1507" t="s">
        <v>25</v>
      </c>
      <c r="D16" s="1507" t="s">
        <v>15</v>
      </c>
      <c r="E16" s="1508">
        <v>2.4499</v>
      </c>
      <c r="F16" s="1508">
        <v>2</v>
      </c>
      <c r="G16" s="1514">
        <v>9936</v>
      </c>
      <c r="H16" s="1510">
        <v>48684.4128</v>
      </c>
      <c r="I16" s="1511"/>
      <c r="J16" s="1505"/>
      <c r="K16" s="1505"/>
    </row>
    <row r="17" spans="1:11" s="1498" customFormat="1" ht="24.75" customHeight="1">
      <c r="A17" s="1495"/>
      <c r="B17" s="1506">
        <v>14</v>
      </c>
      <c r="C17" s="1507" t="s">
        <v>26</v>
      </c>
      <c r="D17" s="1507" t="s">
        <v>9</v>
      </c>
      <c r="E17" s="1508">
        <v>1</v>
      </c>
      <c r="F17" s="1508">
        <v>2</v>
      </c>
      <c r="G17" s="1514">
        <v>3036.14</v>
      </c>
      <c r="H17" s="1510">
        <v>6072.28</v>
      </c>
      <c r="I17" s="1511"/>
      <c r="J17" s="1505"/>
      <c r="K17" s="1505"/>
    </row>
    <row r="18" spans="1:11" s="1498" customFormat="1" ht="92.25" customHeight="1">
      <c r="A18" s="1495"/>
      <c r="B18" s="1506">
        <v>15</v>
      </c>
      <c r="C18" s="1507" t="s">
        <v>27</v>
      </c>
      <c r="D18" s="1507" t="s">
        <v>28</v>
      </c>
      <c r="E18" s="1508">
        <v>4</v>
      </c>
      <c r="F18" s="1508">
        <v>12</v>
      </c>
      <c r="G18" s="1513">
        <v>437.07</v>
      </c>
      <c r="H18" s="1510">
        <v>20979.36</v>
      </c>
      <c r="I18" s="1511"/>
      <c r="J18" s="1505"/>
      <c r="K18" s="1505"/>
    </row>
    <row r="19" spans="1:11" s="1498" customFormat="1" ht="27" customHeight="1">
      <c r="A19" s="1495"/>
      <c r="B19" s="1506">
        <v>16</v>
      </c>
      <c r="C19" s="1507" t="s">
        <v>31</v>
      </c>
      <c r="D19" s="1507" t="s">
        <v>28</v>
      </c>
      <c r="E19" s="1508">
        <v>4</v>
      </c>
      <c r="F19" s="1508">
        <v>1</v>
      </c>
      <c r="G19" s="1513">
        <v>2000</v>
      </c>
      <c r="H19" s="1510">
        <v>8000</v>
      </c>
      <c r="I19" s="1511"/>
      <c r="J19" s="1505"/>
      <c r="K19" s="1505"/>
    </row>
    <row r="20" spans="1:11" s="1498" customFormat="1" ht="47.25" customHeight="1">
      <c r="A20" s="1495"/>
      <c r="B20" s="1506">
        <v>17</v>
      </c>
      <c r="C20" s="1507" t="s">
        <v>29</v>
      </c>
      <c r="D20" s="1507" t="s">
        <v>30</v>
      </c>
      <c r="E20" s="1508">
        <v>2.4499</v>
      </c>
      <c r="F20" s="1508">
        <v>1</v>
      </c>
      <c r="G20" s="1509">
        <v>14039</v>
      </c>
      <c r="H20" s="1510">
        <v>34394.1461</v>
      </c>
      <c r="I20" s="1511"/>
      <c r="J20" s="1505"/>
      <c r="K20" s="1505"/>
    </row>
    <row r="21" spans="1:11" s="1498" customFormat="1" ht="27.75" customHeight="1">
      <c r="A21" s="1495"/>
      <c r="B21" s="1506">
        <v>18</v>
      </c>
      <c r="C21" s="1507" t="s">
        <v>32</v>
      </c>
      <c r="D21" s="1507" t="s">
        <v>33</v>
      </c>
      <c r="E21" s="1508">
        <v>280</v>
      </c>
      <c r="F21" s="1508" t="s">
        <v>34</v>
      </c>
      <c r="G21" s="1509">
        <v>32.39</v>
      </c>
      <c r="H21" s="1510">
        <v>9069.2</v>
      </c>
      <c r="I21" s="1511"/>
      <c r="J21" s="1505"/>
      <c r="K21" s="1505"/>
    </row>
    <row r="22" spans="1:11" s="1498" customFormat="1" ht="27.75" customHeight="1">
      <c r="A22" s="1495"/>
      <c r="B22" s="1506">
        <v>19</v>
      </c>
      <c r="C22" s="1507" t="s">
        <v>35</v>
      </c>
      <c r="D22" s="1507" t="s">
        <v>36</v>
      </c>
      <c r="E22" s="1508">
        <v>1</v>
      </c>
      <c r="F22" s="1508" t="s">
        <v>34</v>
      </c>
      <c r="G22" s="1509">
        <v>408.6</v>
      </c>
      <c r="H22" s="1510">
        <v>408.6</v>
      </c>
      <c r="I22" s="1511"/>
      <c r="J22" s="1505"/>
      <c r="K22" s="1505"/>
    </row>
    <row r="23" spans="1:11" s="1498" customFormat="1" ht="24.75" customHeight="1">
      <c r="A23" s="1495"/>
      <c r="B23" s="1506">
        <v>20</v>
      </c>
      <c r="C23" s="1507" t="s">
        <v>37</v>
      </c>
      <c r="D23" s="1507" t="s">
        <v>38</v>
      </c>
      <c r="E23" s="1508">
        <v>100</v>
      </c>
      <c r="F23" s="1508" t="s">
        <v>34</v>
      </c>
      <c r="G23" s="1509">
        <v>80.13</v>
      </c>
      <c r="H23" s="1510">
        <v>8013</v>
      </c>
      <c r="I23" s="1511"/>
      <c r="J23" s="1505"/>
      <c r="K23" s="1505"/>
    </row>
    <row r="24" spans="1:11" s="1498" customFormat="1" ht="36" customHeight="1">
      <c r="A24" s="1495"/>
      <c r="B24" s="1506">
        <v>21</v>
      </c>
      <c r="C24" s="1507" t="s">
        <v>39</v>
      </c>
      <c r="D24" s="1507" t="s">
        <v>33</v>
      </c>
      <c r="E24" s="1508">
        <v>150</v>
      </c>
      <c r="F24" s="1508" t="s">
        <v>34</v>
      </c>
      <c r="G24" s="1509">
        <v>61.8</v>
      </c>
      <c r="H24" s="1510">
        <v>9270</v>
      </c>
      <c r="I24" s="1511"/>
      <c r="J24" s="1505"/>
      <c r="K24" s="1505"/>
    </row>
    <row r="25" spans="1:11" s="1498" customFormat="1" ht="33.75" customHeight="1">
      <c r="A25" s="1495"/>
      <c r="B25" s="1506">
        <v>22</v>
      </c>
      <c r="C25" s="1507" t="s">
        <v>40</v>
      </c>
      <c r="D25" s="1507" t="s">
        <v>38</v>
      </c>
      <c r="E25" s="1508">
        <v>90</v>
      </c>
      <c r="F25" s="1508" t="s">
        <v>34</v>
      </c>
      <c r="G25" s="1509">
        <v>270.7</v>
      </c>
      <c r="H25" s="1510">
        <v>24363</v>
      </c>
      <c r="I25" s="1511"/>
      <c r="J25" s="1505"/>
      <c r="K25" s="1505"/>
    </row>
    <row r="26" spans="1:11" s="1498" customFormat="1" ht="36" customHeight="1">
      <c r="A26" s="1495"/>
      <c r="B26" s="1506">
        <v>23</v>
      </c>
      <c r="C26" s="1507" t="s">
        <v>41</v>
      </c>
      <c r="D26" s="1507" t="s">
        <v>38</v>
      </c>
      <c r="E26" s="1508">
        <v>50</v>
      </c>
      <c r="F26" s="1508" t="s">
        <v>34</v>
      </c>
      <c r="G26" s="1509">
        <v>183.3</v>
      </c>
      <c r="H26" s="1510">
        <v>9165</v>
      </c>
      <c r="I26" s="1511"/>
      <c r="J26" s="1505"/>
      <c r="K26" s="1505"/>
    </row>
    <row r="27" spans="1:11" s="1498" customFormat="1" ht="33.75" customHeight="1">
      <c r="A27" s="1495"/>
      <c r="B27" s="1506">
        <v>24</v>
      </c>
      <c r="C27" s="1507" t="s">
        <v>42</v>
      </c>
      <c r="D27" s="1507" t="s">
        <v>38</v>
      </c>
      <c r="E27" s="1508">
        <v>50</v>
      </c>
      <c r="F27" s="1508" t="s">
        <v>34</v>
      </c>
      <c r="G27" s="1509">
        <v>36.39</v>
      </c>
      <c r="H27" s="1510">
        <v>1819.5</v>
      </c>
      <c r="I27" s="1511"/>
      <c r="J27" s="1505"/>
      <c r="K27" s="1505"/>
    </row>
    <row r="28" spans="1:11" s="1498" customFormat="1" ht="36" customHeight="1">
      <c r="A28" s="1495"/>
      <c r="B28" s="1506">
        <v>25</v>
      </c>
      <c r="C28" s="1507" t="s">
        <v>43</v>
      </c>
      <c r="D28" s="1507" t="s">
        <v>38</v>
      </c>
      <c r="E28" s="1508">
        <v>50</v>
      </c>
      <c r="F28" s="1508" t="s">
        <v>34</v>
      </c>
      <c r="G28" s="1509">
        <v>137</v>
      </c>
      <c r="H28" s="1510">
        <v>6850</v>
      </c>
      <c r="I28" s="1511"/>
      <c r="J28" s="1505"/>
      <c r="K28" s="1505"/>
    </row>
    <row r="29" spans="1:11" s="1498" customFormat="1" ht="19.5" customHeight="1">
      <c r="A29" s="1495"/>
      <c r="B29" s="1506">
        <v>26</v>
      </c>
      <c r="C29" s="1507" t="s">
        <v>213</v>
      </c>
      <c r="D29" s="1507" t="s">
        <v>99</v>
      </c>
      <c r="E29" s="1508">
        <v>1.5</v>
      </c>
      <c r="F29" s="1508">
        <v>1</v>
      </c>
      <c r="G29" s="1509">
        <v>4590</v>
      </c>
      <c r="H29" s="1510">
        <v>6885</v>
      </c>
      <c r="I29" s="1511"/>
      <c r="J29" s="1505"/>
      <c r="K29" s="1505"/>
    </row>
    <row r="30" spans="1:11" s="1498" customFormat="1" ht="21" customHeight="1">
      <c r="A30" s="1495"/>
      <c r="B30" s="1506">
        <v>27</v>
      </c>
      <c r="C30" s="1507" t="s">
        <v>100</v>
      </c>
      <c r="D30" s="1507" t="s">
        <v>101</v>
      </c>
      <c r="E30" s="1508">
        <v>1.5</v>
      </c>
      <c r="F30" s="1508">
        <v>1</v>
      </c>
      <c r="G30" s="1509">
        <v>2371</v>
      </c>
      <c r="H30" s="1510">
        <v>3556.5</v>
      </c>
      <c r="I30" s="1511"/>
      <c r="J30" s="1505"/>
      <c r="K30" s="1505"/>
    </row>
    <row r="31" spans="1:11" s="1498" customFormat="1" ht="21" customHeight="1">
      <c r="A31" s="1495"/>
      <c r="B31" s="1506">
        <v>28</v>
      </c>
      <c r="C31" s="1507" t="s">
        <v>44</v>
      </c>
      <c r="D31" s="1507" t="s">
        <v>45</v>
      </c>
      <c r="E31" s="1508">
        <v>1</v>
      </c>
      <c r="F31" s="1508">
        <v>1</v>
      </c>
      <c r="G31" s="1509">
        <v>1514.7</v>
      </c>
      <c r="H31" s="1510">
        <v>1514.7</v>
      </c>
      <c r="I31" s="1511"/>
      <c r="J31" s="1505"/>
      <c r="K31" s="1505"/>
    </row>
    <row r="32" spans="2:11" ht="30" customHeight="1">
      <c r="B32" s="1506">
        <v>29</v>
      </c>
      <c r="C32" s="1507" t="s">
        <v>50</v>
      </c>
      <c r="D32" s="1507" t="s">
        <v>15</v>
      </c>
      <c r="E32" s="1508">
        <v>2.4499</v>
      </c>
      <c r="F32" s="1508">
        <v>12</v>
      </c>
      <c r="G32" s="1509">
        <v>3290</v>
      </c>
      <c r="H32" s="1510">
        <v>96722.05200000001</v>
      </c>
      <c r="I32" s="1511"/>
      <c r="J32" s="1515"/>
      <c r="K32" s="1515"/>
    </row>
    <row r="33" spans="2:11" ht="23.25" customHeight="1">
      <c r="B33" s="1506">
        <v>30</v>
      </c>
      <c r="C33" s="1507" t="s">
        <v>46</v>
      </c>
      <c r="D33" s="1507"/>
      <c r="E33" s="1508"/>
      <c r="F33" s="1508" t="s">
        <v>47</v>
      </c>
      <c r="G33" s="1509"/>
      <c r="H33" s="1510">
        <v>51741.888000000006</v>
      </c>
      <c r="I33" s="1511"/>
      <c r="J33" s="1515"/>
      <c r="K33" s="1515"/>
    </row>
    <row r="34" spans="2:11" ht="21.75" customHeight="1">
      <c r="B34" s="1506">
        <v>31</v>
      </c>
      <c r="C34" s="1507" t="s">
        <v>48</v>
      </c>
      <c r="D34" s="1507" t="s">
        <v>38</v>
      </c>
      <c r="E34" s="1508"/>
      <c r="F34" s="1508"/>
      <c r="G34" s="1509"/>
      <c r="H34" s="1510">
        <v>6173.7480000000005</v>
      </c>
      <c r="I34" s="1511"/>
      <c r="J34" s="1515"/>
      <c r="K34" s="1515"/>
    </row>
    <row r="35" spans="2:11" ht="21.75" customHeight="1">
      <c r="B35" s="1506">
        <v>32</v>
      </c>
      <c r="C35" s="1507" t="s">
        <v>49</v>
      </c>
      <c r="D35" s="1507"/>
      <c r="E35" s="1508">
        <v>1</v>
      </c>
      <c r="F35" s="1508">
        <v>12</v>
      </c>
      <c r="G35" s="1509"/>
      <c r="H35" s="1510">
        <v>127701.96</v>
      </c>
      <c r="I35" s="1511"/>
      <c r="J35" s="1515"/>
      <c r="K35" s="1515"/>
    </row>
    <row r="36" spans="2:11" ht="21.75" customHeight="1">
      <c r="B36" s="1506">
        <v>33</v>
      </c>
      <c r="C36" s="1507" t="s">
        <v>51</v>
      </c>
      <c r="D36" s="1507"/>
      <c r="E36" s="1508"/>
      <c r="F36" s="1508"/>
      <c r="G36" s="1509"/>
      <c r="H36" s="1510">
        <v>157000</v>
      </c>
      <c r="I36" s="1511"/>
      <c r="J36" s="1515"/>
      <c r="K36" s="1515"/>
    </row>
    <row r="37" spans="2:11" ht="21.75" customHeight="1">
      <c r="B37" s="1506">
        <v>34</v>
      </c>
      <c r="C37" s="1507" t="s">
        <v>160</v>
      </c>
      <c r="D37" s="1507" t="s">
        <v>75</v>
      </c>
      <c r="E37" s="1516">
        <v>11</v>
      </c>
      <c r="F37" s="1516">
        <v>1</v>
      </c>
      <c r="G37" s="1516">
        <v>531</v>
      </c>
      <c r="H37" s="1510">
        <v>5841</v>
      </c>
      <c r="I37" s="1511"/>
      <c r="J37" s="1515"/>
      <c r="K37" s="1515"/>
    </row>
    <row r="38" spans="2:11" ht="35.25" customHeight="1">
      <c r="B38" s="1506">
        <v>35</v>
      </c>
      <c r="C38" s="1507" t="s">
        <v>214</v>
      </c>
      <c r="D38" s="1507"/>
      <c r="E38" s="1508"/>
      <c r="F38" s="1508"/>
      <c r="G38" s="1509"/>
      <c r="H38" s="1510">
        <v>75000</v>
      </c>
      <c r="I38" s="1511"/>
      <c r="J38" s="1515"/>
      <c r="K38" s="1515"/>
    </row>
    <row r="39" spans="1:11" s="1498" customFormat="1" ht="18" customHeight="1">
      <c r="A39" s="1495"/>
      <c r="B39" s="1506">
        <v>36</v>
      </c>
      <c r="C39" s="1507" t="s">
        <v>215</v>
      </c>
      <c r="D39" s="1507" t="s">
        <v>66</v>
      </c>
      <c r="E39" s="1516">
        <v>32</v>
      </c>
      <c r="F39" s="1516">
        <v>1</v>
      </c>
      <c r="G39" s="1516">
        <v>1443.34</v>
      </c>
      <c r="H39" s="1510">
        <v>46186.88</v>
      </c>
      <c r="I39" s="1511"/>
      <c r="J39" s="1505"/>
      <c r="K39" s="1505"/>
    </row>
    <row r="40" spans="2:11" ht="21.75" customHeight="1">
      <c r="B40" s="1506">
        <v>37</v>
      </c>
      <c r="C40" s="1507" t="s">
        <v>76</v>
      </c>
      <c r="D40" s="1507" t="s">
        <v>73</v>
      </c>
      <c r="E40" s="1516">
        <v>10</v>
      </c>
      <c r="F40" s="1516">
        <v>1</v>
      </c>
      <c r="G40" s="1516">
        <v>260</v>
      </c>
      <c r="H40" s="1510">
        <v>2600</v>
      </c>
      <c r="I40" s="1511"/>
      <c r="J40" s="1515"/>
      <c r="K40" s="1515"/>
    </row>
    <row r="41" spans="2:11" ht="21.75" customHeight="1">
      <c r="B41" s="1506">
        <v>38</v>
      </c>
      <c r="C41" s="1507" t="s">
        <v>216</v>
      </c>
      <c r="D41" s="1507"/>
      <c r="E41" s="1516"/>
      <c r="F41" s="1516">
        <v>1</v>
      </c>
      <c r="G41" s="1516"/>
      <c r="H41" s="1510">
        <v>60000</v>
      </c>
      <c r="I41" s="1511"/>
      <c r="J41" s="1515"/>
      <c r="K41" s="1515"/>
    </row>
    <row r="42" spans="2:11" ht="21.75" customHeight="1">
      <c r="B42" s="1506">
        <v>39</v>
      </c>
      <c r="C42" s="1507" t="s">
        <v>217</v>
      </c>
      <c r="D42" s="1507"/>
      <c r="E42" s="1516"/>
      <c r="F42" s="1516">
        <v>1</v>
      </c>
      <c r="G42" s="1516"/>
      <c r="H42" s="1510">
        <v>70000</v>
      </c>
      <c r="I42" s="1511"/>
      <c r="J42" s="1515"/>
      <c r="K42" s="1515"/>
    </row>
    <row r="43" spans="2:11" ht="21.75" customHeight="1">
      <c r="B43" s="1506">
        <v>40</v>
      </c>
      <c r="C43" s="1507" t="s">
        <v>218</v>
      </c>
      <c r="D43" s="1507"/>
      <c r="E43" s="1508"/>
      <c r="F43" s="1508"/>
      <c r="G43" s="1509"/>
      <c r="H43" s="1510">
        <v>100000</v>
      </c>
      <c r="I43" s="1511"/>
      <c r="J43" s="1515"/>
      <c r="K43" s="1515"/>
    </row>
    <row r="44" spans="2:11" ht="21.75" customHeight="1">
      <c r="B44" s="1506">
        <v>41</v>
      </c>
      <c r="C44" s="1507" t="s">
        <v>219</v>
      </c>
      <c r="D44" s="1507" t="s">
        <v>69</v>
      </c>
      <c r="E44" s="1508">
        <v>1</v>
      </c>
      <c r="F44" s="1508">
        <v>1</v>
      </c>
      <c r="G44" s="1509">
        <v>11000</v>
      </c>
      <c r="H44" s="1510">
        <v>11000</v>
      </c>
      <c r="I44" s="1511"/>
      <c r="J44" s="1515"/>
      <c r="K44" s="1515"/>
    </row>
    <row r="45" spans="2:11" ht="12">
      <c r="B45" s="1517" t="s">
        <v>53</v>
      </c>
      <c r="C45" s="1517"/>
      <c r="D45" s="1517"/>
      <c r="E45" s="1517"/>
      <c r="F45" s="1517"/>
      <c r="G45" s="1518"/>
      <c r="H45" s="1519">
        <v>1104799.066224</v>
      </c>
      <c r="I45" s="1504"/>
      <c r="J45" s="1515"/>
      <c r="K45" s="1515"/>
    </row>
    <row r="47" ht="12">
      <c r="H47" s="1520"/>
    </row>
    <row r="49" ht="12">
      <c r="D49" s="1521"/>
    </row>
    <row r="50" ht="12">
      <c r="D50" s="1521"/>
    </row>
    <row r="52" spans="6:7" ht="12">
      <c r="F52" s="1522"/>
      <c r="G52" s="1522"/>
    </row>
    <row r="53" ht="12">
      <c r="H53" s="1495" t="s">
        <v>54</v>
      </c>
    </row>
    <row r="54" spans="6:7" ht="12">
      <c r="F54" s="1523"/>
      <c r="G54" s="1523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B1">
      <selection activeCell="B1" sqref="B1"/>
    </sheetView>
  </sheetViews>
  <sheetFormatPr defaultColWidth="9.140625" defaultRowHeight="12.75"/>
  <cols>
    <col min="1" max="1" width="0" style="1524" hidden="1" customWidth="1"/>
    <col min="2" max="2" width="4.8515625" style="1524" customWidth="1"/>
    <col min="3" max="3" width="51.8515625" style="1524" customWidth="1"/>
    <col min="4" max="4" width="16.00390625" style="1524" customWidth="1"/>
    <col min="5" max="5" width="11.57421875" style="1524" customWidth="1"/>
    <col min="6" max="6" width="9.28125" style="1524" customWidth="1"/>
    <col min="7" max="7" width="10.7109375" style="1524" customWidth="1"/>
    <col min="8" max="8" width="12.00390625" style="1524" customWidth="1"/>
    <col min="9" max="9" width="6.421875" style="1525" customWidth="1"/>
    <col min="10" max="10" width="1.7109375" style="1526" customWidth="1"/>
    <col min="11" max="16384" width="9.140625" style="1526" customWidth="1"/>
  </cols>
  <sheetData>
    <row r="1" spans="1:9" s="1527" customFormat="1" ht="51" customHeight="1">
      <c r="A1" s="1524"/>
      <c r="B1" s="3437" t="s">
        <v>220</v>
      </c>
      <c r="C1" s="3437"/>
      <c r="D1" s="3437"/>
      <c r="E1" s="3437"/>
      <c r="F1" s="3437"/>
      <c r="G1" s="3437"/>
      <c r="H1" s="3437"/>
      <c r="I1" s="1525"/>
    </row>
    <row r="2" spans="1:9" s="1527" customFormat="1" ht="15" customHeight="1">
      <c r="A2" s="1524"/>
      <c r="B2" s="1528"/>
      <c r="C2" s="1528"/>
      <c r="D2" s="1528"/>
      <c r="E2" s="1528"/>
      <c r="F2" s="1528"/>
      <c r="G2" s="1528"/>
      <c r="H2" s="1528"/>
      <c r="I2" s="1525"/>
    </row>
    <row r="3" spans="1:11" s="1527" customFormat="1" ht="52.5" customHeight="1">
      <c r="A3" s="1529"/>
      <c r="B3" s="1530" t="s">
        <v>1</v>
      </c>
      <c r="C3" s="1531" t="s">
        <v>2</v>
      </c>
      <c r="D3" s="1531" t="s">
        <v>3</v>
      </c>
      <c r="E3" s="1532" t="s">
        <v>4</v>
      </c>
      <c r="F3" s="1532" t="s">
        <v>5</v>
      </c>
      <c r="G3" s="1532" t="s">
        <v>6</v>
      </c>
      <c r="H3" s="1533" t="s">
        <v>7</v>
      </c>
      <c r="I3" s="1534"/>
      <c r="J3" s="1535"/>
      <c r="K3" s="1535"/>
    </row>
    <row r="4" spans="1:11" s="1527" customFormat="1" ht="21.75" customHeight="1">
      <c r="A4" s="1524"/>
      <c r="B4" s="1536">
        <v>1</v>
      </c>
      <c r="C4" s="1537" t="s">
        <v>8</v>
      </c>
      <c r="D4" s="1538" t="s">
        <v>9</v>
      </c>
      <c r="E4" s="1539">
        <v>1</v>
      </c>
      <c r="F4" s="1539">
        <v>1</v>
      </c>
      <c r="G4" s="1540">
        <v>5460</v>
      </c>
      <c r="H4" s="1541">
        <v>5460</v>
      </c>
      <c r="I4" s="1542"/>
      <c r="J4" s="1535"/>
      <c r="K4" s="1535"/>
    </row>
    <row r="5" spans="1:11" s="1527" customFormat="1" ht="25.5" customHeight="1">
      <c r="A5" s="1524"/>
      <c r="B5" s="1536">
        <v>2</v>
      </c>
      <c r="C5" s="1537" t="s">
        <v>10</v>
      </c>
      <c r="D5" s="1538" t="s">
        <v>11</v>
      </c>
      <c r="E5" s="1539">
        <v>0.2</v>
      </c>
      <c r="F5" s="1539">
        <v>2</v>
      </c>
      <c r="G5" s="1540">
        <v>6500</v>
      </c>
      <c r="H5" s="1541">
        <v>2600</v>
      </c>
      <c r="I5" s="1542"/>
      <c r="J5" s="1535"/>
      <c r="K5" s="1535"/>
    </row>
    <row r="6" spans="1:11" s="1527" customFormat="1" ht="19.5" customHeight="1">
      <c r="A6" s="1524"/>
      <c r="B6" s="1536">
        <v>3</v>
      </c>
      <c r="C6" s="1537" t="s">
        <v>12</v>
      </c>
      <c r="D6" s="1538" t="s">
        <v>13</v>
      </c>
      <c r="E6" s="1539">
        <v>3</v>
      </c>
      <c r="F6" s="1539">
        <v>2</v>
      </c>
      <c r="G6" s="1540">
        <v>146.72</v>
      </c>
      <c r="H6" s="1541">
        <v>880.32</v>
      </c>
      <c r="I6" s="1542"/>
      <c r="J6" s="1535"/>
      <c r="K6" s="1535"/>
    </row>
    <row r="7" spans="1:11" s="1527" customFormat="1" ht="24" customHeight="1">
      <c r="A7" s="1524"/>
      <c r="B7" s="1536">
        <v>4</v>
      </c>
      <c r="C7" s="1537" t="s">
        <v>163</v>
      </c>
      <c r="D7" s="1538" t="s">
        <v>15</v>
      </c>
      <c r="E7" s="1539">
        <v>0.4133</v>
      </c>
      <c r="F7" s="1539">
        <v>2</v>
      </c>
      <c r="G7" s="1540">
        <v>1500</v>
      </c>
      <c r="H7" s="1541">
        <v>1239.9</v>
      </c>
      <c r="I7" s="1542"/>
      <c r="J7" s="1535"/>
      <c r="K7" s="1535"/>
    </row>
    <row r="8" spans="1:11" s="1527" customFormat="1" ht="24.75" customHeight="1">
      <c r="A8" s="1524"/>
      <c r="B8" s="1536">
        <v>5</v>
      </c>
      <c r="C8" s="1537" t="s">
        <v>164</v>
      </c>
      <c r="D8" s="1538" t="s">
        <v>15</v>
      </c>
      <c r="E8" s="1539">
        <v>0.4133</v>
      </c>
      <c r="F8" s="1539">
        <v>2</v>
      </c>
      <c r="G8" s="1540">
        <v>1440</v>
      </c>
      <c r="H8" s="1541">
        <v>1190.304</v>
      </c>
      <c r="I8" s="1542"/>
      <c r="J8" s="1535"/>
      <c r="K8" s="1535"/>
    </row>
    <row r="9" spans="1:11" s="1527" customFormat="1" ht="22.5" customHeight="1">
      <c r="A9" s="1524"/>
      <c r="B9" s="1536">
        <v>6</v>
      </c>
      <c r="C9" s="1537" t="s">
        <v>17</v>
      </c>
      <c r="D9" s="1538" t="s">
        <v>15</v>
      </c>
      <c r="E9" s="1539">
        <v>0.4133</v>
      </c>
      <c r="F9" s="1539">
        <v>2</v>
      </c>
      <c r="G9" s="1540">
        <v>1320</v>
      </c>
      <c r="H9" s="1541">
        <v>1091.112</v>
      </c>
      <c r="I9" s="1542"/>
      <c r="J9" s="1535"/>
      <c r="K9" s="1535"/>
    </row>
    <row r="10" spans="1:11" s="1527" customFormat="1" ht="28.5" customHeight="1">
      <c r="A10" s="1524"/>
      <c r="B10" s="1536">
        <v>7</v>
      </c>
      <c r="C10" s="1537" t="s">
        <v>18</v>
      </c>
      <c r="D10" s="1538" t="s">
        <v>19</v>
      </c>
      <c r="E10" s="1539">
        <v>0.3</v>
      </c>
      <c r="F10" s="1539">
        <v>2</v>
      </c>
      <c r="G10" s="1540">
        <v>559.29</v>
      </c>
      <c r="H10" s="1541">
        <v>335.57399999999996</v>
      </c>
      <c r="I10" s="1542"/>
      <c r="J10" s="1535"/>
      <c r="K10" s="1535"/>
    </row>
    <row r="11" spans="1:11" s="1527" customFormat="1" ht="43.5" customHeight="1">
      <c r="A11" s="1524"/>
      <c r="B11" s="1536">
        <v>8</v>
      </c>
      <c r="C11" s="1537" t="s">
        <v>20</v>
      </c>
      <c r="D11" s="1538" t="s">
        <v>15</v>
      </c>
      <c r="E11" s="1539">
        <v>0.4133</v>
      </c>
      <c r="F11" s="1539">
        <v>2</v>
      </c>
      <c r="G11" s="1540">
        <v>1099</v>
      </c>
      <c r="H11" s="1541">
        <v>908.4334</v>
      </c>
      <c r="I11" s="1542"/>
      <c r="J11" s="1535"/>
      <c r="K11" s="1535"/>
    </row>
    <row r="12" spans="1:11" s="1527" customFormat="1" ht="54.75" customHeight="1">
      <c r="A12" s="1524"/>
      <c r="B12" s="1536">
        <v>9</v>
      </c>
      <c r="C12" s="1537" t="s">
        <v>221</v>
      </c>
      <c r="D12" s="1538" t="s">
        <v>15</v>
      </c>
      <c r="E12" s="1539">
        <v>0.4133</v>
      </c>
      <c r="F12" s="1539">
        <v>2</v>
      </c>
      <c r="G12" s="1543">
        <v>1710</v>
      </c>
      <c r="H12" s="1541">
        <v>1413.486</v>
      </c>
      <c r="I12" s="1542"/>
      <c r="J12" s="1535"/>
      <c r="K12" s="1535"/>
    </row>
    <row r="13" spans="1:11" s="1527" customFormat="1" ht="24.75" customHeight="1">
      <c r="A13" s="1524"/>
      <c r="B13" s="1536">
        <v>10</v>
      </c>
      <c r="C13" s="1537" t="s">
        <v>26</v>
      </c>
      <c r="D13" s="1538" t="s">
        <v>9</v>
      </c>
      <c r="E13" s="1539">
        <v>1</v>
      </c>
      <c r="F13" s="1539">
        <v>2</v>
      </c>
      <c r="G13" s="1544">
        <v>3036.14</v>
      </c>
      <c r="H13" s="1541">
        <v>6072.28</v>
      </c>
      <c r="I13" s="1542"/>
      <c r="J13" s="1535"/>
      <c r="K13" s="1535"/>
    </row>
    <row r="14" spans="1:11" s="1527" customFormat="1" ht="39" customHeight="1">
      <c r="A14" s="1524"/>
      <c r="B14" s="1536">
        <v>11</v>
      </c>
      <c r="C14" s="1537" t="s">
        <v>29</v>
      </c>
      <c r="D14" s="1538" t="s">
        <v>30</v>
      </c>
      <c r="E14" s="1539">
        <v>0.4133</v>
      </c>
      <c r="F14" s="1539">
        <v>1</v>
      </c>
      <c r="G14" s="1540">
        <v>8039</v>
      </c>
      <c r="H14" s="1541">
        <v>3322.5187</v>
      </c>
      <c r="I14" s="1542"/>
      <c r="J14" s="1535"/>
      <c r="K14" s="1535"/>
    </row>
    <row r="15" spans="1:11" s="1527" customFormat="1" ht="18.75" customHeight="1">
      <c r="A15" s="1524"/>
      <c r="B15" s="1536">
        <v>12</v>
      </c>
      <c r="C15" s="1537" t="s">
        <v>32</v>
      </c>
      <c r="D15" s="1537" t="s">
        <v>33</v>
      </c>
      <c r="E15" s="1539">
        <v>70</v>
      </c>
      <c r="F15" s="1545" t="s">
        <v>34</v>
      </c>
      <c r="G15" s="1540">
        <v>22.39</v>
      </c>
      <c r="H15" s="1541">
        <v>1567.3</v>
      </c>
      <c r="I15" s="1542"/>
      <c r="J15" s="1535"/>
      <c r="K15" s="1535"/>
    </row>
    <row r="16" spans="1:11" s="1527" customFormat="1" ht="23.25" customHeight="1">
      <c r="A16" s="1524"/>
      <c r="B16" s="1536">
        <v>13</v>
      </c>
      <c r="C16" s="1537" t="s">
        <v>35</v>
      </c>
      <c r="D16" s="1537" t="s">
        <v>36</v>
      </c>
      <c r="E16" s="1539">
        <v>1</v>
      </c>
      <c r="F16" s="1545" t="s">
        <v>34</v>
      </c>
      <c r="G16" s="1540">
        <v>408.6</v>
      </c>
      <c r="H16" s="1541">
        <v>408.6</v>
      </c>
      <c r="I16" s="1542"/>
      <c r="J16" s="1535"/>
      <c r="K16" s="1535"/>
    </row>
    <row r="17" spans="1:11" s="1527" customFormat="1" ht="19.5" customHeight="1">
      <c r="A17" s="1524"/>
      <c r="B17" s="1536">
        <v>14</v>
      </c>
      <c r="C17" s="1537" t="s">
        <v>37</v>
      </c>
      <c r="D17" s="1537" t="s">
        <v>38</v>
      </c>
      <c r="E17" s="1539">
        <v>10</v>
      </c>
      <c r="F17" s="1545" t="s">
        <v>34</v>
      </c>
      <c r="G17" s="1540">
        <v>20.13</v>
      </c>
      <c r="H17" s="1541">
        <v>201.3</v>
      </c>
      <c r="I17" s="1542"/>
      <c r="J17" s="1535"/>
      <c r="K17" s="1546"/>
    </row>
    <row r="18" spans="1:11" s="1527" customFormat="1" ht="28.5" customHeight="1">
      <c r="A18" s="1524"/>
      <c r="B18" s="1536">
        <v>15</v>
      </c>
      <c r="C18" s="1537" t="s">
        <v>39</v>
      </c>
      <c r="D18" s="1537" t="s">
        <v>33</v>
      </c>
      <c r="E18" s="1539">
        <v>30</v>
      </c>
      <c r="F18" s="1545" t="s">
        <v>34</v>
      </c>
      <c r="G18" s="1540">
        <v>41.8</v>
      </c>
      <c r="H18" s="1541">
        <v>1254</v>
      </c>
      <c r="I18" s="1542"/>
      <c r="J18" s="1535"/>
      <c r="K18" s="1535"/>
    </row>
    <row r="19" spans="1:11" s="1527" customFormat="1" ht="27" customHeight="1">
      <c r="A19" s="1524"/>
      <c r="B19" s="1536">
        <v>16</v>
      </c>
      <c r="C19" s="1537" t="s">
        <v>40</v>
      </c>
      <c r="D19" s="1537" t="s">
        <v>38</v>
      </c>
      <c r="E19" s="1539">
        <v>10</v>
      </c>
      <c r="F19" s="1545" t="s">
        <v>34</v>
      </c>
      <c r="G19" s="1540">
        <v>170.7</v>
      </c>
      <c r="H19" s="1541">
        <v>1707</v>
      </c>
      <c r="I19" s="1542"/>
      <c r="J19" s="1535"/>
      <c r="K19" s="1535"/>
    </row>
    <row r="20" spans="1:11" s="1527" customFormat="1" ht="25.5" customHeight="1">
      <c r="A20" s="1524"/>
      <c r="B20" s="1536">
        <v>17</v>
      </c>
      <c r="C20" s="1537" t="s">
        <v>41</v>
      </c>
      <c r="D20" s="1537" t="s">
        <v>38</v>
      </c>
      <c r="E20" s="1539">
        <v>10</v>
      </c>
      <c r="F20" s="1545" t="s">
        <v>34</v>
      </c>
      <c r="G20" s="1540">
        <v>183.3</v>
      </c>
      <c r="H20" s="1541">
        <v>1833</v>
      </c>
      <c r="I20" s="1542"/>
      <c r="J20" s="1535"/>
      <c r="K20" s="1535"/>
    </row>
    <row r="21" spans="1:11" s="1527" customFormat="1" ht="24" customHeight="1">
      <c r="A21" s="1524"/>
      <c r="B21" s="1536">
        <v>18</v>
      </c>
      <c r="C21" s="1537" t="s">
        <v>42</v>
      </c>
      <c r="D21" s="1537" t="s">
        <v>38</v>
      </c>
      <c r="E21" s="1539">
        <v>10</v>
      </c>
      <c r="F21" s="1545" t="s">
        <v>34</v>
      </c>
      <c r="G21" s="1540">
        <v>36.39</v>
      </c>
      <c r="H21" s="1541">
        <v>363.9</v>
      </c>
      <c r="I21" s="1542"/>
      <c r="J21" s="1535"/>
      <c r="K21" s="1535"/>
    </row>
    <row r="22" spans="1:11" s="1527" customFormat="1" ht="25.5" customHeight="1">
      <c r="A22" s="1524"/>
      <c r="B22" s="1536">
        <v>19</v>
      </c>
      <c r="C22" s="1537" t="s">
        <v>43</v>
      </c>
      <c r="D22" s="1537" t="s">
        <v>38</v>
      </c>
      <c r="E22" s="1539">
        <v>20</v>
      </c>
      <c r="F22" s="1545" t="s">
        <v>34</v>
      </c>
      <c r="G22" s="1540">
        <v>137</v>
      </c>
      <c r="H22" s="1541">
        <v>2740</v>
      </c>
      <c r="I22" s="1542"/>
      <c r="J22" s="1535"/>
      <c r="K22" s="1535"/>
    </row>
    <row r="23" spans="2:11" ht="21.75" customHeight="1">
      <c r="B23" s="1536">
        <v>20</v>
      </c>
      <c r="C23" s="1537" t="s">
        <v>50</v>
      </c>
      <c r="D23" s="1538" t="s">
        <v>15</v>
      </c>
      <c r="E23" s="1539">
        <v>0.4133</v>
      </c>
      <c r="F23" s="1539">
        <v>12</v>
      </c>
      <c r="G23" s="1540">
        <v>3290</v>
      </c>
      <c r="H23" s="1541">
        <v>16317.084</v>
      </c>
      <c r="I23" s="1542"/>
      <c r="J23" s="1547"/>
      <c r="K23" s="1547"/>
    </row>
    <row r="24" spans="2:11" ht="17.25" customHeight="1">
      <c r="B24" s="1536">
        <v>21</v>
      </c>
      <c r="C24" s="1537" t="s">
        <v>46</v>
      </c>
      <c r="D24" s="1537"/>
      <c r="E24" s="1539">
        <v>413.3</v>
      </c>
      <c r="F24" s="1545" t="s">
        <v>47</v>
      </c>
      <c r="G24" s="1540"/>
      <c r="H24" s="1541">
        <v>6348.288</v>
      </c>
      <c r="I24" s="1542"/>
      <c r="J24" s="1547"/>
      <c r="K24" s="1547"/>
    </row>
    <row r="25" spans="2:11" ht="16.5" customHeight="1">
      <c r="B25" s="1536">
        <v>22</v>
      </c>
      <c r="C25" s="1537" t="s">
        <v>48</v>
      </c>
      <c r="D25" s="1537" t="s">
        <v>38</v>
      </c>
      <c r="E25" s="1539">
        <v>413.3</v>
      </c>
      <c r="F25" s="1539">
        <v>12</v>
      </c>
      <c r="G25" s="1540">
        <v>0.21</v>
      </c>
      <c r="H25" s="1541">
        <v>1041.516</v>
      </c>
      <c r="I25" s="1542"/>
      <c r="J25" s="1547"/>
      <c r="K25" s="1547"/>
    </row>
    <row r="26" spans="2:11" ht="17.25" customHeight="1">
      <c r="B26" s="1536">
        <v>23</v>
      </c>
      <c r="C26" s="1537" t="s">
        <v>64</v>
      </c>
      <c r="D26" s="1537"/>
      <c r="E26" s="1539"/>
      <c r="F26" s="1539"/>
      <c r="G26" s="1548"/>
      <c r="H26" s="1541">
        <v>3000</v>
      </c>
      <c r="I26" s="1542"/>
      <c r="J26" s="1547"/>
      <c r="K26" s="1547"/>
    </row>
    <row r="27" spans="2:11" ht="18.75" customHeight="1">
      <c r="B27" s="1536">
        <v>24</v>
      </c>
      <c r="C27" s="1549" t="s">
        <v>71</v>
      </c>
      <c r="D27" s="1537" t="s">
        <v>66</v>
      </c>
      <c r="E27" s="1550">
        <v>2.5</v>
      </c>
      <c r="F27" s="1550">
        <v>1</v>
      </c>
      <c r="G27" s="1550">
        <v>1585.23</v>
      </c>
      <c r="H27" s="1551">
        <v>3963.075</v>
      </c>
      <c r="I27" s="1542"/>
      <c r="J27" s="1547"/>
      <c r="K27" s="1547"/>
    </row>
    <row r="28" spans="2:11" ht="16.5" customHeight="1">
      <c r="B28" s="1536">
        <v>25</v>
      </c>
      <c r="C28" s="1552" t="s">
        <v>72</v>
      </c>
      <c r="D28" s="1552" t="s">
        <v>73</v>
      </c>
      <c r="E28" s="1553">
        <v>1</v>
      </c>
      <c r="F28" s="1553">
        <v>1</v>
      </c>
      <c r="G28" s="1554">
        <v>4152</v>
      </c>
      <c r="H28" s="1555">
        <v>4152</v>
      </c>
      <c r="I28" s="1542"/>
      <c r="J28" s="1547"/>
      <c r="K28" s="1547"/>
    </row>
    <row r="29" spans="2:11" ht="18.75" customHeight="1">
      <c r="B29" s="1536">
        <v>26</v>
      </c>
      <c r="C29" s="1537" t="s">
        <v>74</v>
      </c>
      <c r="D29" s="1537" t="s">
        <v>75</v>
      </c>
      <c r="E29" s="1550">
        <v>1</v>
      </c>
      <c r="F29" s="1550">
        <v>1</v>
      </c>
      <c r="G29" s="1550">
        <v>4152</v>
      </c>
      <c r="H29" s="1551">
        <v>4152</v>
      </c>
      <c r="I29" s="1542"/>
      <c r="J29" s="1547"/>
      <c r="K29" s="1547"/>
    </row>
    <row r="30" spans="2:11" ht="18" customHeight="1">
      <c r="B30" s="1536">
        <v>27</v>
      </c>
      <c r="C30" s="1537" t="s">
        <v>65</v>
      </c>
      <c r="D30" s="1537" t="s">
        <v>66</v>
      </c>
      <c r="E30" s="1550">
        <v>2.5</v>
      </c>
      <c r="F30" s="1550">
        <v>1</v>
      </c>
      <c r="G30" s="1550">
        <v>1443.34</v>
      </c>
      <c r="H30" s="1551">
        <v>3608.35</v>
      </c>
      <c r="I30" s="1542"/>
      <c r="J30" s="1547"/>
      <c r="K30" s="1547"/>
    </row>
    <row r="31" spans="2:11" ht="18" customHeight="1">
      <c r="B31" s="1536">
        <v>28</v>
      </c>
      <c r="C31" s="1537" t="s">
        <v>68</v>
      </c>
      <c r="D31" s="1537" t="s">
        <v>69</v>
      </c>
      <c r="E31" s="1550">
        <v>3</v>
      </c>
      <c r="F31" s="1550">
        <v>1</v>
      </c>
      <c r="G31" s="1554">
        <v>531</v>
      </c>
      <c r="H31" s="1551">
        <v>1593</v>
      </c>
      <c r="I31" s="1542"/>
      <c r="J31" s="1547"/>
      <c r="K31" s="1547"/>
    </row>
    <row r="32" spans="2:11" ht="18.75" customHeight="1">
      <c r="B32" s="1536">
        <v>29</v>
      </c>
      <c r="C32" s="1537" t="s">
        <v>147</v>
      </c>
      <c r="D32" s="1537" t="s">
        <v>38</v>
      </c>
      <c r="E32" s="1550">
        <v>6</v>
      </c>
      <c r="F32" s="1550">
        <v>1</v>
      </c>
      <c r="G32" s="1550">
        <v>484</v>
      </c>
      <c r="H32" s="1551">
        <v>2904</v>
      </c>
      <c r="I32" s="1542"/>
      <c r="J32" s="1547"/>
      <c r="K32" s="1547"/>
    </row>
    <row r="33" spans="2:11" ht="16.5" customHeight="1">
      <c r="B33" s="1536">
        <v>30</v>
      </c>
      <c r="C33" s="1537" t="s">
        <v>148</v>
      </c>
      <c r="D33" s="1537" t="s">
        <v>38</v>
      </c>
      <c r="E33" s="1550">
        <v>18</v>
      </c>
      <c r="F33" s="1550">
        <v>1</v>
      </c>
      <c r="G33" s="1550">
        <v>148</v>
      </c>
      <c r="H33" s="1551">
        <v>2664</v>
      </c>
      <c r="I33" s="1542"/>
      <c r="J33" s="1547"/>
      <c r="K33" s="1547"/>
    </row>
    <row r="34" spans="2:11" ht="12">
      <c r="B34" s="1556" t="s">
        <v>53</v>
      </c>
      <c r="C34" s="1556"/>
      <c r="D34" s="1556"/>
      <c r="E34" s="1556"/>
      <c r="F34" s="1556"/>
      <c r="G34" s="1557"/>
      <c r="H34" s="1558">
        <v>84332.3411</v>
      </c>
      <c r="I34" s="1542"/>
      <c r="J34" s="1547"/>
      <c r="K34" s="1547"/>
    </row>
    <row r="36" ht="12">
      <c r="H36" s="1559"/>
    </row>
    <row r="37" spans="4:7" ht="12">
      <c r="D37" s="1524" t="s">
        <v>54</v>
      </c>
      <c r="E37" s="1559" t="s">
        <v>54</v>
      </c>
      <c r="F37" s="1560"/>
      <c r="G37" s="1560"/>
    </row>
    <row r="38" spans="4:7" ht="12">
      <c r="D38" s="1561" t="s">
        <v>54</v>
      </c>
      <c r="E38" s="1559" t="s">
        <v>54</v>
      </c>
      <c r="F38" s="1560"/>
      <c r="G38" s="1560"/>
    </row>
    <row r="39" ht="12">
      <c r="G39" s="1562"/>
    </row>
    <row r="40" spans="2:10" ht="12">
      <c r="B40" s="1563"/>
      <c r="C40" s="1564"/>
      <c r="D40" s="1564"/>
      <c r="E40" s="1565"/>
      <c r="F40" s="1565"/>
      <c r="G40" s="1565"/>
      <c r="H40" s="1566"/>
      <c r="I40" s="1567"/>
      <c r="J40" s="1547"/>
    </row>
    <row r="41" spans="2:10" ht="12">
      <c r="B41" s="1568"/>
      <c r="C41" s="1564"/>
      <c r="D41" s="1564"/>
      <c r="E41" s="1565"/>
      <c r="F41" s="1565"/>
      <c r="G41" s="1565"/>
      <c r="H41" s="1566"/>
      <c r="I41" s="1569"/>
      <c r="J41" s="1547"/>
    </row>
    <row r="42" spans="2:10" ht="12">
      <c r="B42" s="1568"/>
      <c r="C42" s="1564"/>
      <c r="D42" s="1564"/>
      <c r="E42" s="1565"/>
      <c r="F42" s="1565"/>
      <c r="G42" s="1565"/>
      <c r="H42" s="1566"/>
      <c r="I42" s="1569"/>
      <c r="J42" s="1547"/>
    </row>
    <row r="43" spans="2:10" ht="12">
      <c r="B43" s="1563"/>
      <c r="C43" s="1564"/>
      <c r="D43" s="1564"/>
      <c r="E43" s="1565"/>
      <c r="F43" s="1565"/>
      <c r="G43" s="1565"/>
      <c r="H43" s="1566"/>
      <c r="I43" s="1569"/>
      <c r="J43" s="1547"/>
    </row>
    <row r="44" spans="2:10" ht="12">
      <c r="B44" s="1568"/>
      <c r="C44" s="1564"/>
      <c r="D44" s="1564"/>
      <c r="E44" s="1565"/>
      <c r="F44" s="1565"/>
      <c r="G44" s="1565"/>
      <c r="H44" s="1566"/>
      <c r="I44" s="1569"/>
      <c r="J44" s="1547"/>
    </row>
    <row r="45" spans="2:10" ht="12">
      <c r="B45" s="1568"/>
      <c r="C45" s="1564"/>
      <c r="D45" s="1564"/>
      <c r="E45" s="1565"/>
      <c r="F45" s="1565"/>
      <c r="G45" s="1565"/>
      <c r="H45" s="1566"/>
      <c r="I45" s="1569"/>
      <c r="J45" s="1547"/>
    </row>
    <row r="46" spans="2:10" ht="12">
      <c r="B46" s="1563"/>
      <c r="C46" s="1564"/>
      <c r="D46" s="1564"/>
      <c r="E46" s="1565"/>
      <c r="F46" s="1565"/>
      <c r="G46" s="1565"/>
      <c r="H46" s="1566"/>
      <c r="I46" s="1569"/>
      <c r="J46" s="1547"/>
    </row>
    <row r="47" spans="2:10" ht="12">
      <c r="B47" s="1568"/>
      <c r="C47" s="1564"/>
      <c r="D47" s="1564"/>
      <c r="E47" s="1565"/>
      <c r="F47" s="1565"/>
      <c r="G47" s="1565"/>
      <c r="H47" s="1566"/>
      <c r="I47" s="1569"/>
      <c r="J47" s="1547"/>
    </row>
    <row r="48" spans="2:10" ht="12">
      <c r="B48" s="1568"/>
      <c r="C48" s="1564"/>
      <c r="D48" s="1564"/>
      <c r="E48" s="1565"/>
      <c r="F48" s="1565"/>
      <c r="G48" s="1565"/>
      <c r="H48" s="1566"/>
      <c r="I48" s="1569"/>
      <c r="J48" s="1547"/>
    </row>
    <row r="49" spans="2:10" ht="12">
      <c r="B49" s="1563"/>
      <c r="C49" s="1564"/>
      <c r="D49" s="1564"/>
      <c r="E49" s="1570"/>
      <c r="F49" s="1570"/>
      <c r="G49" s="1566"/>
      <c r="H49" s="1566"/>
      <c r="I49" s="1569"/>
      <c r="J49" s="1547"/>
    </row>
    <row r="50" spans="2:10" ht="12">
      <c r="B50" s="1568"/>
      <c r="C50" s="1564"/>
      <c r="D50" s="1564"/>
      <c r="E50" s="1565"/>
      <c r="F50" s="1565"/>
      <c r="G50" s="1565"/>
      <c r="H50" s="1566"/>
      <c r="I50" s="1569"/>
      <c r="J50" s="1547"/>
    </row>
    <row r="51" spans="2:10" ht="12">
      <c r="B51" s="1568"/>
      <c r="C51" s="1564"/>
      <c r="D51" s="1564"/>
      <c r="E51" s="1570"/>
      <c r="F51" s="1570"/>
      <c r="G51" s="1566"/>
      <c r="H51" s="1566"/>
      <c r="I51" s="1569"/>
      <c r="J51" s="1547"/>
    </row>
    <row r="52" spans="2:10" ht="12">
      <c r="B52" s="1563"/>
      <c r="C52" s="1564"/>
      <c r="D52" s="1564"/>
      <c r="E52" s="1570"/>
      <c r="F52" s="1570"/>
      <c r="G52" s="1566"/>
      <c r="H52" s="1566"/>
      <c r="I52" s="1569"/>
      <c r="J52" s="1547"/>
    </row>
    <row r="53" spans="2:10" ht="12">
      <c r="B53" s="1568"/>
      <c r="C53" s="1564"/>
      <c r="D53" s="1564"/>
      <c r="E53" s="1570"/>
      <c r="F53" s="1570"/>
      <c r="G53" s="1566"/>
      <c r="H53" s="1566"/>
      <c r="I53" s="1569"/>
      <c r="J53" s="1547"/>
    </row>
    <row r="54" spans="2:10" ht="12">
      <c r="B54" s="1568"/>
      <c r="C54" s="1564"/>
      <c r="D54" s="1564"/>
      <c r="E54" s="1565"/>
      <c r="F54" s="1565"/>
      <c r="G54" s="1565"/>
      <c r="H54" s="1566"/>
      <c r="I54" s="1569"/>
      <c r="J54" s="1547"/>
    </row>
    <row r="55" spans="2:10" ht="12">
      <c r="B55" s="1563"/>
      <c r="C55" s="1564"/>
      <c r="D55" s="1564"/>
      <c r="E55" s="1565"/>
      <c r="F55" s="1565"/>
      <c r="G55" s="1565"/>
      <c r="H55" s="1566"/>
      <c r="I55" s="1569"/>
      <c r="J55" s="1547"/>
    </row>
    <row r="56" spans="2:10" ht="12">
      <c r="B56" s="1568"/>
      <c r="C56" s="1564"/>
      <c r="D56" s="1564"/>
      <c r="E56" s="1570"/>
      <c r="F56" s="1570"/>
      <c r="G56" s="1566"/>
      <c r="H56" s="1566"/>
      <c r="I56" s="1569"/>
      <c r="J56" s="1547"/>
    </row>
    <row r="57" spans="2:10" ht="12">
      <c r="B57" s="1568"/>
      <c r="C57" s="1564"/>
      <c r="D57" s="1564"/>
      <c r="E57" s="1570"/>
      <c r="F57" s="1570"/>
      <c r="G57" s="1566"/>
      <c r="H57" s="1566"/>
      <c r="I57" s="1569"/>
      <c r="J57" s="1547"/>
    </row>
    <row r="58" spans="2:10" ht="12">
      <c r="B58" s="1563"/>
      <c r="C58" s="1564"/>
      <c r="D58" s="1564"/>
      <c r="E58" s="1565"/>
      <c r="F58" s="1565"/>
      <c r="G58" s="1565"/>
      <c r="H58" s="1566"/>
      <c r="I58" s="1569"/>
      <c r="J58" s="1547"/>
    </row>
    <row r="59" spans="2:10" ht="12">
      <c r="B59" s="1568"/>
      <c r="C59" s="1564"/>
      <c r="D59" s="1564"/>
      <c r="E59" s="1570"/>
      <c r="F59" s="1570"/>
      <c r="G59" s="1566"/>
      <c r="H59" s="1566"/>
      <c r="I59" s="1569"/>
      <c r="J59" s="1547"/>
    </row>
    <row r="60" spans="2:10" ht="12">
      <c r="B60" s="1568"/>
      <c r="C60" s="1564"/>
      <c r="D60" s="1564"/>
      <c r="E60" s="1570"/>
      <c r="F60" s="1570"/>
      <c r="G60" s="1566"/>
      <c r="H60" s="1566"/>
      <c r="I60" s="1569"/>
      <c r="J60" s="1547"/>
    </row>
    <row r="61" spans="2:10" ht="12">
      <c r="B61" s="1563"/>
      <c r="C61" s="1564"/>
      <c r="D61" s="1564"/>
      <c r="E61" s="1570"/>
      <c r="F61" s="1570"/>
      <c r="G61" s="1566"/>
      <c r="H61" s="1566"/>
      <c r="I61" s="1569"/>
      <c r="J61" s="1547"/>
    </row>
    <row r="62" spans="2:10" ht="12">
      <c r="B62" s="1568"/>
      <c r="C62" s="1564"/>
      <c r="D62" s="1564"/>
      <c r="E62" s="1563"/>
      <c r="F62" s="1563"/>
      <c r="G62" s="1563"/>
      <c r="H62" s="1563"/>
      <c r="I62" s="1567"/>
      <c r="J62" s="1547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B1">
      <selection activeCell="B7" sqref="B7"/>
    </sheetView>
  </sheetViews>
  <sheetFormatPr defaultColWidth="9.140625" defaultRowHeight="12.75"/>
  <cols>
    <col min="1" max="1" width="0" style="1571" hidden="1" customWidth="1"/>
    <col min="2" max="2" width="4.8515625" style="1571" customWidth="1"/>
    <col min="3" max="3" width="51.140625" style="1571" customWidth="1"/>
    <col min="4" max="4" width="15.140625" style="1571" customWidth="1"/>
    <col min="5" max="5" width="11.8515625" style="1571" customWidth="1"/>
    <col min="6" max="6" width="12.421875" style="1571" customWidth="1"/>
    <col min="7" max="7" width="13.28125" style="1571" customWidth="1"/>
    <col min="8" max="8" width="13.7109375" style="1571" customWidth="1"/>
    <col min="9" max="9" width="6.421875" style="1572" customWidth="1"/>
    <col min="10" max="10" width="1.7109375" style="1573" customWidth="1"/>
    <col min="11" max="16384" width="9.140625" style="1573" customWidth="1"/>
  </cols>
  <sheetData>
    <row r="1" spans="1:9" s="1574" customFormat="1" ht="51" customHeight="1">
      <c r="A1" s="1571"/>
      <c r="B1" s="3438" t="s">
        <v>222</v>
      </c>
      <c r="C1" s="3438"/>
      <c r="D1" s="3438"/>
      <c r="E1" s="3438"/>
      <c r="F1" s="3438"/>
      <c r="G1" s="3438"/>
      <c r="H1" s="3438"/>
      <c r="I1" s="1572"/>
    </row>
    <row r="2" spans="1:9" s="1574" customFormat="1" ht="18.75" customHeight="1">
      <c r="A2" s="1571"/>
      <c r="B2" s="3439" t="s">
        <v>223</v>
      </c>
      <c r="C2" s="3439"/>
      <c r="D2" s="3439"/>
      <c r="E2" s="3439"/>
      <c r="F2" s="3439"/>
      <c r="G2" s="3439"/>
      <c r="H2" s="3439"/>
      <c r="I2" s="1572"/>
    </row>
    <row r="3" spans="1:9" s="1574" customFormat="1" ht="14.25" customHeight="1">
      <c r="A3" s="1571"/>
      <c r="B3" s="3440" t="s">
        <v>224</v>
      </c>
      <c r="C3" s="3440"/>
      <c r="D3" s="3440"/>
      <c r="E3" s="3440"/>
      <c r="F3" s="3440"/>
      <c r="G3" s="3440"/>
      <c r="H3" s="3440"/>
      <c r="I3" s="1572"/>
    </row>
    <row r="4" spans="1:9" s="1574" customFormat="1" ht="15" customHeight="1">
      <c r="A4" s="1571"/>
      <c r="B4" s="3440" t="s">
        <v>225</v>
      </c>
      <c r="C4" s="3440"/>
      <c r="D4" s="3440"/>
      <c r="E4" s="3440"/>
      <c r="F4" s="3440"/>
      <c r="G4" s="3440"/>
      <c r="H4" s="3440"/>
      <c r="I4" s="1572"/>
    </row>
    <row r="5" spans="1:9" s="1574" customFormat="1" ht="13.5" customHeight="1">
      <c r="A5" s="1571"/>
      <c r="B5" s="3440" t="s">
        <v>226</v>
      </c>
      <c r="C5" s="3440"/>
      <c r="D5" s="3440"/>
      <c r="E5" s="3440"/>
      <c r="F5" s="3440"/>
      <c r="G5" s="3440"/>
      <c r="H5" s="3440"/>
      <c r="I5" s="1572"/>
    </row>
    <row r="6" spans="1:9" s="1574" customFormat="1" ht="15.75" customHeight="1">
      <c r="A6" s="1571"/>
      <c r="B6" s="3440" t="s">
        <v>227</v>
      </c>
      <c r="C6" s="3440"/>
      <c r="D6" s="3440"/>
      <c r="E6" s="3440"/>
      <c r="F6" s="3440"/>
      <c r="G6" s="3440"/>
      <c r="H6" s="3440"/>
      <c r="I6" s="1572"/>
    </row>
    <row r="7" spans="1:9" s="1574" customFormat="1" ht="15" customHeight="1">
      <c r="A7" s="1571"/>
      <c r="B7" s="3441" t="s">
        <v>228</v>
      </c>
      <c r="C7" s="3441"/>
      <c r="D7" s="3441"/>
      <c r="E7" s="3441"/>
      <c r="F7" s="3441"/>
      <c r="G7" s="3441"/>
      <c r="H7" s="3441"/>
      <c r="I7" s="1572"/>
    </row>
    <row r="8" spans="1:11" s="1574" customFormat="1" ht="52.5" customHeight="1">
      <c r="A8" s="1575"/>
      <c r="B8" s="1576" t="s">
        <v>1</v>
      </c>
      <c r="C8" s="1577" t="s">
        <v>2</v>
      </c>
      <c r="D8" s="1577" t="s">
        <v>3</v>
      </c>
      <c r="E8" s="1578" t="s">
        <v>4</v>
      </c>
      <c r="F8" s="1578" t="s">
        <v>5</v>
      </c>
      <c r="G8" s="1578" t="s">
        <v>6</v>
      </c>
      <c r="H8" s="1579" t="s">
        <v>7</v>
      </c>
      <c r="I8" s="1580"/>
      <c r="J8" s="1581"/>
      <c r="K8" s="1581"/>
    </row>
    <row r="9" spans="1:11" s="1574" customFormat="1" ht="21.75" customHeight="1">
      <c r="A9" s="1571"/>
      <c r="B9" s="1582">
        <v>1</v>
      </c>
      <c r="C9" s="1583" t="s">
        <v>8</v>
      </c>
      <c r="D9" s="1584" t="s">
        <v>9</v>
      </c>
      <c r="E9" s="1585">
        <v>1</v>
      </c>
      <c r="F9" s="1585">
        <v>1</v>
      </c>
      <c r="G9" s="1586">
        <v>5460</v>
      </c>
      <c r="H9" s="1587">
        <v>5460</v>
      </c>
      <c r="I9" s="1588"/>
      <c r="J9" s="1581"/>
      <c r="K9" s="1581"/>
    </row>
    <row r="10" spans="1:11" s="1574" customFormat="1" ht="25.5" customHeight="1">
      <c r="A10" s="1571"/>
      <c r="B10" s="1582">
        <v>2</v>
      </c>
      <c r="C10" s="1583" t="s">
        <v>10</v>
      </c>
      <c r="D10" s="1584" t="s">
        <v>11</v>
      </c>
      <c r="E10" s="1585">
        <v>0.2</v>
      </c>
      <c r="F10" s="1585">
        <v>2</v>
      </c>
      <c r="G10" s="1586">
        <v>6500</v>
      </c>
      <c r="H10" s="1587">
        <v>2600</v>
      </c>
      <c r="I10" s="1588"/>
      <c r="J10" s="1581"/>
      <c r="K10" s="1581"/>
    </row>
    <row r="11" spans="1:11" s="1574" customFormat="1" ht="19.5" customHeight="1">
      <c r="A11" s="1571"/>
      <c r="B11" s="1582">
        <v>3</v>
      </c>
      <c r="C11" s="1583" t="s">
        <v>12</v>
      </c>
      <c r="D11" s="1584" t="s">
        <v>13</v>
      </c>
      <c r="E11" s="1585">
        <v>2</v>
      </c>
      <c r="F11" s="1585">
        <v>2</v>
      </c>
      <c r="G11" s="1586">
        <v>146.72</v>
      </c>
      <c r="H11" s="1587">
        <v>586.88</v>
      </c>
      <c r="I11" s="1588"/>
      <c r="J11" s="1581"/>
      <c r="K11" s="1581"/>
    </row>
    <row r="12" spans="1:11" s="1574" customFormat="1" ht="24" customHeight="1">
      <c r="A12" s="1571"/>
      <c r="B12" s="1582">
        <v>4</v>
      </c>
      <c r="C12" s="1583" t="s">
        <v>14</v>
      </c>
      <c r="D12" s="1584" t="s">
        <v>15</v>
      </c>
      <c r="E12" s="1585">
        <v>0.4128</v>
      </c>
      <c r="F12" s="1585">
        <v>2</v>
      </c>
      <c r="G12" s="1586">
        <v>1500</v>
      </c>
      <c r="H12" s="1587">
        <v>1238.4</v>
      </c>
      <c r="I12" s="1588"/>
      <c r="J12" s="1581"/>
      <c r="K12" s="1581"/>
    </row>
    <row r="13" spans="1:11" s="1574" customFormat="1" ht="24.75" customHeight="1">
      <c r="A13" s="1571"/>
      <c r="B13" s="1582">
        <v>5</v>
      </c>
      <c r="C13" s="1583" t="s">
        <v>16</v>
      </c>
      <c r="D13" s="1584" t="s">
        <v>15</v>
      </c>
      <c r="E13" s="1585">
        <v>0.4128</v>
      </c>
      <c r="F13" s="1585">
        <v>2</v>
      </c>
      <c r="G13" s="1586">
        <v>1440</v>
      </c>
      <c r="H13" s="1587">
        <v>1188.864</v>
      </c>
      <c r="I13" s="1588"/>
      <c r="J13" s="1581"/>
      <c r="K13" s="1581"/>
    </row>
    <row r="14" spans="1:11" s="1574" customFormat="1" ht="22.5" customHeight="1">
      <c r="A14" s="1571"/>
      <c r="B14" s="1582">
        <v>6</v>
      </c>
      <c r="C14" s="1583" t="s">
        <v>17</v>
      </c>
      <c r="D14" s="1584" t="s">
        <v>15</v>
      </c>
      <c r="E14" s="1585">
        <v>0.4128</v>
      </c>
      <c r="F14" s="1585">
        <v>2</v>
      </c>
      <c r="G14" s="1586">
        <v>1320</v>
      </c>
      <c r="H14" s="1587">
        <v>1089.792</v>
      </c>
      <c r="I14" s="1588"/>
      <c r="J14" s="1581"/>
      <c r="K14" s="1581"/>
    </row>
    <row r="15" spans="1:11" s="1574" customFormat="1" ht="28.5" customHeight="1">
      <c r="A15" s="1571"/>
      <c r="B15" s="1582">
        <v>7</v>
      </c>
      <c r="C15" s="1583" t="s">
        <v>18</v>
      </c>
      <c r="D15" s="1584" t="s">
        <v>19</v>
      </c>
      <c r="E15" s="1585">
        <v>0.8</v>
      </c>
      <c r="F15" s="1585">
        <v>2</v>
      </c>
      <c r="G15" s="1586">
        <v>559.29</v>
      </c>
      <c r="H15" s="1587">
        <v>894.864</v>
      </c>
      <c r="I15" s="1588"/>
      <c r="J15" s="1581"/>
      <c r="K15" s="1581"/>
    </row>
    <row r="16" spans="1:11" s="1574" customFormat="1" ht="35.25" customHeight="1">
      <c r="A16" s="1571"/>
      <c r="B16" s="1582">
        <v>8</v>
      </c>
      <c r="C16" s="1583" t="s">
        <v>20</v>
      </c>
      <c r="D16" s="1584" t="s">
        <v>15</v>
      </c>
      <c r="E16" s="1585">
        <v>0.4128</v>
      </c>
      <c r="F16" s="1585">
        <v>2</v>
      </c>
      <c r="G16" s="1586">
        <v>1099</v>
      </c>
      <c r="H16" s="1587">
        <v>907.3344</v>
      </c>
      <c r="I16" s="1588"/>
      <c r="J16" s="1581"/>
      <c r="K16" s="1581"/>
    </row>
    <row r="17" spans="1:11" s="1574" customFormat="1" ht="48" customHeight="1">
      <c r="A17" s="1571"/>
      <c r="B17" s="1582">
        <v>9</v>
      </c>
      <c r="C17" s="1583" t="s">
        <v>21</v>
      </c>
      <c r="D17" s="1584" t="s">
        <v>15</v>
      </c>
      <c r="E17" s="1585">
        <v>0.4128</v>
      </c>
      <c r="F17" s="1585">
        <v>2</v>
      </c>
      <c r="G17" s="1589">
        <v>1710</v>
      </c>
      <c r="H17" s="1587">
        <v>1411.776</v>
      </c>
      <c r="I17" s="1588"/>
      <c r="J17" s="1581"/>
      <c r="K17" s="1581"/>
    </row>
    <row r="18" spans="1:11" s="1574" customFormat="1" ht="24.75" customHeight="1">
      <c r="A18" s="1571"/>
      <c r="B18" s="1582">
        <v>10</v>
      </c>
      <c r="C18" s="1583" t="s">
        <v>26</v>
      </c>
      <c r="D18" s="1584" t="s">
        <v>9</v>
      </c>
      <c r="E18" s="1585">
        <v>1</v>
      </c>
      <c r="F18" s="1585">
        <v>2</v>
      </c>
      <c r="G18" s="1590">
        <v>3036.14</v>
      </c>
      <c r="H18" s="1587">
        <v>6072.28</v>
      </c>
      <c r="I18" s="1588"/>
      <c r="J18" s="1581"/>
      <c r="K18" s="1581"/>
    </row>
    <row r="19" spans="1:11" s="1574" customFormat="1" ht="39" customHeight="1">
      <c r="A19" s="1571"/>
      <c r="B19" s="1582">
        <v>11</v>
      </c>
      <c r="C19" s="1583" t="s">
        <v>29</v>
      </c>
      <c r="D19" s="1584" t="s">
        <v>30</v>
      </c>
      <c r="E19" s="1585">
        <v>0.4128</v>
      </c>
      <c r="F19" s="1585">
        <v>1</v>
      </c>
      <c r="G19" s="1586">
        <v>8039</v>
      </c>
      <c r="H19" s="1587">
        <v>3318.4992</v>
      </c>
      <c r="I19" s="1588"/>
      <c r="J19" s="1581"/>
      <c r="K19" s="1581"/>
    </row>
    <row r="20" spans="1:11" s="1574" customFormat="1" ht="20.25" customHeight="1">
      <c r="A20" s="1571"/>
      <c r="B20" s="1582">
        <v>12</v>
      </c>
      <c r="C20" s="1583" t="s">
        <v>32</v>
      </c>
      <c r="D20" s="1583" t="s">
        <v>33</v>
      </c>
      <c r="E20" s="1585">
        <v>45</v>
      </c>
      <c r="F20" s="1591" t="s">
        <v>34</v>
      </c>
      <c r="G20" s="1586">
        <v>22.39</v>
      </c>
      <c r="H20" s="1587">
        <v>1007.55</v>
      </c>
      <c r="I20" s="1588"/>
      <c r="J20" s="1581"/>
      <c r="K20" s="1581"/>
    </row>
    <row r="21" spans="1:11" s="1574" customFormat="1" ht="23.25" customHeight="1">
      <c r="A21" s="1571"/>
      <c r="B21" s="1582">
        <v>13</v>
      </c>
      <c r="C21" s="1583" t="s">
        <v>35</v>
      </c>
      <c r="D21" s="1583" t="s">
        <v>36</v>
      </c>
      <c r="E21" s="1585">
        <v>1</v>
      </c>
      <c r="F21" s="1591" t="s">
        <v>34</v>
      </c>
      <c r="G21" s="1586">
        <v>408.6</v>
      </c>
      <c r="H21" s="1587">
        <v>408.6</v>
      </c>
      <c r="I21" s="1588"/>
      <c r="J21" s="1581"/>
      <c r="K21" s="1581"/>
    </row>
    <row r="22" spans="1:11" s="1574" customFormat="1" ht="19.5" customHeight="1">
      <c r="A22" s="1571"/>
      <c r="B22" s="1582">
        <v>14</v>
      </c>
      <c r="C22" s="1583" t="s">
        <v>37</v>
      </c>
      <c r="D22" s="1583" t="s">
        <v>38</v>
      </c>
      <c r="E22" s="1585">
        <v>15</v>
      </c>
      <c r="F22" s="1591" t="s">
        <v>34</v>
      </c>
      <c r="G22" s="1586">
        <v>20.13</v>
      </c>
      <c r="H22" s="1587">
        <v>301.95</v>
      </c>
      <c r="I22" s="1588"/>
      <c r="J22" s="1581"/>
      <c r="K22" s="1592"/>
    </row>
    <row r="23" spans="1:11" s="1574" customFormat="1" ht="28.5" customHeight="1">
      <c r="A23" s="1571"/>
      <c r="B23" s="1582">
        <v>15</v>
      </c>
      <c r="C23" s="1583" t="s">
        <v>39</v>
      </c>
      <c r="D23" s="1583" t="s">
        <v>33</v>
      </c>
      <c r="E23" s="1585">
        <v>40</v>
      </c>
      <c r="F23" s="1591" t="s">
        <v>34</v>
      </c>
      <c r="G23" s="1586">
        <v>41.8</v>
      </c>
      <c r="H23" s="1587">
        <v>1672</v>
      </c>
      <c r="I23" s="1588"/>
      <c r="J23" s="1581"/>
      <c r="K23" s="1581"/>
    </row>
    <row r="24" spans="1:11" s="1574" customFormat="1" ht="27" customHeight="1">
      <c r="A24" s="1571"/>
      <c r="B24" s="1582">
        <v>16</v>
      </c>
      <c r="C24" s="1583" t="s">
        <v>40</v>
      </c>
      <c r="D24" s="1583" t="s">
        <v>38</v>
      </c>
      <c r="E24" s="1585">
        <v>10</v>
      </c>
      <c r="F24" s="1591" t="s">
        <v>34</v>
      </c>
      <c r="G24" s="1586">
        <v>170.7</v>
      </c>
      <c r="H24" s="1587">
        <v>1707</v>
      </c>
      <c r="I24" s="1588"/>
      <c r="J24" s="1581"/>
      <c r="K24" s="1581"/>
    </row>
    <row r="25" spans="1:11" s="1574" customFormat="1" ht="25.5" customHeight="1">
      <c r="A25" s="1571"/>
      <c r="B25" s="1582">
        <v>17</v>
      </c>
      <c r="C25" s="1583" t="s">
        <v>41</v>
      </c>
      <c r="D25" s="1583" t="s">
        <v>38</v>
      </c>
      <c r="E25" s="1585">
        <v>10</v>
      </c>
      <c r="F25" s="1591" t="s">
        <v>34</v>
      </c>
      <c r="G25" s="1586">
        <v>183.3</v>
      </c>
      <c r="H25" s="1587">
        <v>1833</v>
      </c>
      <c r="I25" s="1588"/>
      <c r="J25" s="1581"/>
      <c r="K25" s="1581"/>
    </row>
    <row r="26" spans="1:11" s="1574" customFormat="1" ht="24" customHeight="1">
      <c r="A26" s="1571"/>
      <c r="B26" s="1582">
        <v>18</v>
      </c>
      <c r="C26" s="1583" t="s">
        <v>42</v>
      </c>
      <c r="D26" s="1583" t="s">
        <v>38</v>
      </c>
      <c r="E26" s="1585">
        <v>15</v>
      </c>
      <c r="F26" s="1591" t="s">
        <v>34</v>
      </c>
      <c r="G26" s="1586">
        <v>36.39</v>
      </c>
      <c r="H26" s="1587">
        <v>545.85</v>
      </c>
      <c r="I26" s="1588"/>
      <c r="J26" s="1581"/>
      <c r="K26" s="1581"/>
    </row>
    <row r="27" spans="1:11" s="1574" customFormat="1" ht="25.5" customHeight="1">
      <c r="A27" s="1571"/>
      <c r="B27" s="1582">
        <v>19</v>
      </c>
      <c r="C27" s="1583" t="s">
        <v>43</v>
      </c>
      <c r="D27" s="1583" t="s">
        <v>38</v>
      </c>
      <c r="E27" s="1585">
        <v>20</v>
      </c>
      <c r="F27" s="1591" t="s">
        <v>34</v>
      </c>
      <c r="G27" s="1586">
        <v>137</v>
      </c>
      <c r="H27" s="1587">
        <v>2740</v>
      </c>
      <c r="I27" s="1588"/>
      <c r="J27" s="1581"/>
      <c r="K27" s="1581"/>
    </row>
    <row r="28" spans="1:11" s="1574" customFormat="1" ht="17.25" customHeight="1">
      <c r="A28" s="1571"/>
      <c r="B28" s="1582">
        <v>20</v>
      </c>
      <c r="C28" s="1583" t="s">
        <v>44</v>
      </c>
      <c r="D28" s="1583" t="s">
        <v>45</v>
      </c>
      <c r="E28" s="1585">
        <v>0</v>
      </c>
      <c r="F28" s="1585">
        <v>2</v>
      </c>
      <c r="G28" s="1586">
        <v>1514.7</v>
      </c>
      <c r="H28" s="1587">
        <v>0</v>
      </c>
      <c r="I28" s="1588"/>
      <c r="J28" s="1581"/>
      <c r="K28" s="1581"/>
    </row>
    <row r="29" spans="2:11" ht="21.75" customHeight="1">
      <c r="B29" s="1582">
        <v>21</v>
      </c>
      <c r="C29" s="1583" t="s">
        <v>50</v>
      </c>
      <c r="D29" s="1584" t="s">
        <v>15</v>
      </c>
      <c r="E29" s="1585">
        <v>0.4128</v>
      </c>
      <c r="F29" s="1585">
        <v>12</v>
      </c>
      <c r="G29" s="1586">
        <v>3290</v>
      </c>
      <c r="H29" s="1587">
        <v>16297.344</v>
      </c>
      <c r="I29" s="1588"/>
      <c r="J29" s="1593"/>
      <c r="K29" s="1593"/>
    </row>
    <row r="30" spans="2:11" ht="17.25" customHeight="1">
      <c r="B30" s="1582">
        <v>22</v>
      </c>
      <c r="C30" s="1583" t="s">
        <v>46</v>
      </c>
      <c r="D30" s="1583"/>
      <c r="E30" s="1585">
        <v>412.8</v>
      </c>
      <c r="F30" s="1591" t="s">
        <v>47</v>
      </c>
      <c r="G30" s="1586"/>
      <c r="H30" s="1587">
        <v>6340.608</v>
      </c>
      <c r="I30" s="1588"/>
      <c r="J30" s="1593"/>
      <c r="K30" s="1593"/>
    </row>
    <row r="31" spans="2:11" ht="16.5" customHeight="1">
      <c r="B31" s="1582">
        <v>23</v>
      </c>
      <c r="C31" s="1583" t="s">
        <v>48</v>
      </c>
      <c r="D31" s="1583" t="s">
        <v>38</v>
      </c>
      <c r="E31" s="1585">
        <v>412.8</v>
      </c>
      <c r="F31" s="1585">
        <v>12</v>
      </c>
      <c r="G31" s="1586">
        <v>0.21</v>
      </c>
      <c r="H31" s="1587">
        <v>1040.256</v>
      </c>
      <c r="I31" s="1588"/>
      <c r="J31" s="1593"/>
      <c r="K31" s="1593"/>
    </row>
    <row r="32" spans="2:11" ht="17.25" customHeight="1">
      <c r="B32" s="1582">
        <v>24</v>
      </c>
      <c r="C32" s="1583" t="s">
        <v>229</v>
      </c>
      <c r="D32" s="1583"/>
      <c r="E32" s="1585"/>
      <c r="F32" s="1585"/>
      <c r="G32" s="1594"/>
      <c r="H32" s="1587">
        <v>5200</v>
      </c>
      <c r="I32" s="1588"/>
      <c r="J32" s="1593"/>
      <c r="K32" s="1593"/>
    </row>
    <row r="33" spans="2:11" ht="18.75" customHeight="1">
      <c r="B33" s="1582">
        <v>25</v>
      </c>
      <c r="C33" s="1595" t="s">
        <v>71</v>
      </c>
      <c r="D33" s="1583" t="s">
        <v>66</v>
      </c>
      <c r="E33" s="1596">
        <v>2.5</v>
      </c>
      <c r="F33" s="1596">
        <v>1</v>
      </c>
      <c r="G33" s="1596">
        <v>1585.23</v>
      </c>
      <c r="H33" s="1587">
        <v>3963.075</v>
      </c>
      <c r="I33" s="1588"/>
      <c r="J33" s="1593"/>
      <c r="K33" s="1597"/>
    </row>
    <row r="34" spans="2:11" ht="16.5" customHeight="1">
      <c r="B34" s="1582">
        <v>26</v>
      </c>
      <c r="C34" s="1598" t="s">
        <v>72</v>
      </c>
      <c r="D34" s="1598" t="s">
        <v>73</v>
      </c>
      <c r="E34" s="1599">
        <v>2</v>
      </c>
      <c r="F34" s="1599">
        <v>1</v>
      </c>
      <c r="G34" s="1600">
        <v>4152</v>
      </c>
      <c r="H34" s="1601">
        <v>8304</v>
      </c>
      <c r="I34" s="1588"/>
      <c r="J34" s="1593"/>
      <c r="K34" s="1593"/>
    </row>
    <row r="35" spans="2:11" ht="18.75" customHeight="1">
      <c r="B35" s="1582">
        <v>27</v>
      </c>
      <c r="C35" s="1583" t="s">
        <v>74</v>
      </c>
      <c r="D35" s="1583" t="s">
        <v>75</v>
      </c>
      <c r="E35" s="1596">
        <v>1</v>
      </c>
      <c r="F35" s="1596">
        <v>1</v>
      </c>
      <c r="G35" s="1596">
        <v>4152</v>
      </c>
      <c r="H35" s="1587">
        <v>4152</v>
      </c>
      <c r="I35" s="1588"/>
      <c r="J35" s="1593"/>
      <c r="K35" s="1593"/>
    </row>
    <row r="36" spans="2:11" ht="18" customHeight="1">
      <c r="B36" s="1582">
        <v>28</v>
      </c>
      <c r="C36" s="1583" t="s">
        <v>67</v>
      </c>
      <c r="D36" s="1583" t="s">
        <v>66</v>
      </c>
      <c r="E36" s="1596">
        <v>2</v>
      </c>
      <c r="F36" s="1596">
        <v>1</v>
      </c>
      <c r="G36" s="1600">
        <v>1124.6</v>
      </c>
      <c r="H36" s="1587">
        <v>2249.2</v>
      </c>
      <c r="I36" s="1588"/>
      <c r="J36" s="1593"/>
      <c r="K36" s="1593"/>
    </row>
    <row r="37" spans="2:11" ht="18" customHeight="1">
      <c r="B37" s="1582">
        <v>29</v>
      </c>
      <c r="C37" s="1583" t="s">
        <v>68</v>
      </c>
      <c r="D37" s="1583" t="s">
        <v>69</v>
      </c>
      <c r="E37" s="1596">
        <v>1</v>
      </c>
      <c r="F37" s="1596">
        <v>1</v>
      </c>
      <c r="G37" s="1600">
        <v>531</v>
      </c>
      <c r="H37" s="1587">
        <v>531</v>
      </c>
      <c r="I37" s="1588"/>
      <c r="J37" s="1593"/>
      <c r="K37" s="1593"/>
    </row>
    <row r="38" spans="2:11" ht="16.5" customHeight="1">
      <c r="B38" s="1582">
        <v>30</v>
      </c>
      <c r="C38" s="1583" t="s">
        <v>128</v>
      </c>
      <c r="D38" s="1583" t="s">
        <v>75</v>
      </c>
      <c r="E38" s="1602">
        <v>1.5</v>
      </c>
      <c r="F38" s="1602">
        <v>1</v>
      </c>
      <c r="G38" s="1602">
        <v>855.33</v>
      </c>
      <c r="H38" s="1587">
        <v>1282.995</v>
      </c>
      <c r="I38" s="1588"/>
      <c r="J38" s="1593"/>
      <c r="K38" s="1593"/>
    </row>
    <row r="39" spans="2:11" ht="12">
      <c r="B39" s="1603" t="s">
        <v>53</v>
      </c>
      <c r="C39" s="1603"/>
      <c r="D39" s="1603"/>
      <c r="E39" s="1603"/>
      <c r="F39" s="1603"/>
      <c r="G39" s="1604"/>
      <c r="H39" s="1605">
        <v>84345.11759999998</v>
      </c>
      <c r="I39" s="1588"/>
      <c r="J39" s="1593"/>
      <c r="K39" s="1593"/>
    </row>
    <row r="41" ht="12">
      <c r="H41" s="1606"/>
    </row>
    <row r="42" spans="4:7" ht="12">
      <c r="D42" s="1571" t="s">
        <v>54</v>
      </c>
      <c r="E42" s="1571" t="s">
        <v>54</v>
      </c>
      <c r="F42" s="1607"/>
      <c r="G42" s="1607"/>
    </row>
    <row r="43" spans="4:7" ht="12">
      <c r="D43" s="1608" t="s">
        <v>54</v>
      </c>
      <c r="E43" s="1571" t="s">
        <v>54</v>
      </c>
      <c r="F43" s="1607"/>
      <c r="G43" s="1607"/>
    </row>
    <row r="44" ht="12">
      <c r="G44" s="1609"/>
    </row>
    <row r="45" spans="2:9" ht="12">
      <c r="B45" s="1610"/>
      <c r="C45" s="1611"/>
      <c r="D45" s="1611"/>
      <c r="E45" s="1612"/>
      <c r="F45" s="1612"/>
      <c r="G45" s="1612"/>
      <c r="H45" s="1613"/>
      <c r="I45" s="1614"/>
    </row>
    <row r="46" spans="2:9" ht="12">
      <c r="B46" s="1615"/>
      <c r="C46" s="1611"/>
      <c r="D46" s="1611"/>
      <c r="E46" s="1612"/>
      <c r="F46" s="1612"/>
      <c r="G46" s="1612"/>
      <c r="H46" s="1613"/>
      <c r="I46" s="1616"/>
    </row>
    <row r="47" spans="2:9" ht="12">
      <c r="B47" s="1615"/>
      <c r="C47" s="1611"/>
      <c r="D47" s="1611"/>
      <c r="E47" s="1612"/>
      <c r="F47" s="1612"/>
      <c r="G47" s="1612"/>
      <c r="H47" s="1613"/>
      <c r="I47" s="1616"/>
    </row>
    <row r="48" spans="2:9" ht="12">
      <c r="B48" s="1610"/>
      <c r="C48" s="1611"/>
      <c r="D48" s="1611"/>
      <c r="E48" s="1612"/>
      <c r="F48" s="1612"/>
      <c r="G48" s="1612"/>
      <c r="H48" s="1613"/>
      <c r="I48" s="1616"/>
    </row>
    <row r="49" spans="2:9" ht="12">
      <c r="B49" s="1615"/>
      <c r="C49" s="1611"/>
      <c r="D49" s="1611"/>
      <c r="E49" s="1612"/>
      <c r="F49" s="1612"/>
      <c r="G49" s="1612"/>
      <c r="H49" s="1613"/>
      <c r="I49" s="1616"/>
    </row>
    <row r="50" spans="2:9" ht="12">
      <c r="B50" s="1615"/>
      <c r="C50" s="1611"/>
      <c r="D50" s="1611"/>
      <c r="E50" s="1612"/>
      <c r="F50" s="1612"/>
      <c r="G50" s="1612"/>
      <c r="H50" s="1613"/>
      <c r="I50" s="1616"/>
    </row>
    <row r="51" spans="2:9" ht="12">
      <c r="B51" s="1610"/>
      <c r="C51" s="1611"/>
      <c r="D51" s="1611"/>
      <c r="E51" s="1612"/>
      <c r="F51" s="1612"/>
      <c r="G51" s="1612"/>
      <c r="H51" s="1613"/>
      <c r="I51" s="1616"/>
    </row>
    <row r="52" spans="2:9" ht="12">
      <c r="B52" s="1615"/>
      <c r="C52" s="1611"/>
      <c r="D52" s="1611"/>
      <c r="E52" s="1612"/>
      <c r="F52" s="1612"/>
      <c r="G52" s="1612"/>
      <c r="H52" s="1613"/>
      <c r="I52" s="1616"/>
    </row>
    <row r="53" spans="2:9" ht="12">
      <c r="B53" s="1615"/>
      <c r="C53" s="1611"/>
      <c r="D53" s="1611"/>
      <c r="E53" s="1612"/>
      <c r="F53" s="1612"/>
      <c r="G53" s="1612"/>
      <c r="H53" s="1613"/>
      <c r="I53" s="1616"/>
    </row>
    <row r="54" spans="2:9" ht="12">
      <c r="B54" s="1610"/>
      <c r="C54" s="1611"/>
      <c r="D54" s="1611"/>
      <c r="E54" s="1617"/>
      <c r="F54" s="1617"/>
      <c r="G54" s="1613"/>
      <c r="H54" s="1613"/>
      <c r="I54" s="1616"/>
    </row>
    <row r="55" spans="2:9" ht="12">
      <c r="B55" s="1615"/>
      <c r="C55" s="1611"/>
      <c r="D55" s="1611"/>
      <c r="E55" s="1612"/>
      <c r="F55" s="1612"/>
      <c r="G55" s="1612"/>
      <c r="H55" s="1613"/>
      <c r="I55" s="1616"/>
    </row>
    <row r="56" spans="2:9" ht="12">
      <c r="B56" s="1615"/>
      <c r="C56" s="1611"/>
      <c r="D56" s="1611"/>
      <c r="E56" s="1617"/>
      <c r="F56" s="1617"/>
      <c r="G56" s="1613"/>
      <c r="H56" s="1613"/>
      <c r="I56" s="1616"/>
    </row>
    <row r="57" spans="2:9" ht="12">
      <c r="B57" s="1610"/>
      <c r="C57" s="1611"/>
      <c r="D57" s="1611"/>
      <c r="E57" s="1617"/>
      <c r="F57" s="1617"/>
      <c r="G57" s="1613"/>
      <c r="H57" s="1613"/>
      <c r="I57" s="1616"/>
    </row>
    <row r="58" spans="2:9" ht="12">
      <c r="B58" s="1615"/>
      <c r="C58" s="1611"/>
      <c r="D58" s="1611"/>
      <c r="E58" s="1617"/>
      <c r="F58" s="1617"/>
      <c r="G58" s="1613"/>
      <c r="H58" s="1613"/>
      <c r="I58" s="1616"/>
    </row>
    <row r="59" spans="2:9" ht="12">
      <c r="B59" s="1615"/>
      <c r="C59" s="1611"/>
      <c r="D59" s="1611"/>
      <c r="E59" s="1612"/>
      <c r="F59" s="1612"/>
      <c r="G59" s="1612"/>
      <c r="H59" s="1613"/>
      <c r="I59" s="1616"/>
    </row>
    <row r="60" spans="2:9" ht="12">
      <c r="B60" s="1610"/>
      <c r="C60" s="1611"/>
      <c r="D60" s="1611"/>
      <c r="E60" s="1612"/>
      <c r="F60" s="1612"/>
      <c r="G60" s="1612"/>
      <c r="H60" s="1613"/>
      <c r="I60" s="1616"/>
    </row>
    <row r="61" spans="2:9" ht="12">
      <c r="B61" s="1615"/>
      <c r="C61" s="1611"/>
      <c r="D61" s="1611"/>
      <c r="E61" s="1617"/>
      <c r="F61" s="1617"/>
      <c r="G61" s="1613"/>
      <c r="H61" s="1613"/>
      <c r="I61" s="1616"/>
    </row>
    <row r="62" spans="2:9" ht="12">
      <c r="B62" s="1615"/>
      <c r="C62" s="1611"/>
      <c r="D62" s="1611"/>
      <c r="E62" s="1617"/>
      <c r="F62" s="1617"/>
      <c r="G62" s="1613"/>
      <c r="H62" s="1613"/>
      <c r="I62" s="1616"/>
    </row>
    <row r="63" spans="2:9" ht="12">
      <c r="B63" s="1610"/>
      <c r="C63" s="1611"/>
      <c r="D63" s="1611"/>
      <c r="E63" s="1612"/>
      <c r="F63" s="1612"/>
      <c r="G63" s="1612"/>
      <c r="H63" s="1613"/>
      <c r="I63" s="1616"/>
    </row>
    <row r="64" spans="2:9" ht="12">
      <c r="B64" s="1615"/>
      <c r="C64" s="1611"/>
      <c r="D64" s="1611"/>
      <c r="E64" s="1617"/>
      <c r="F64" s="1617"/>
      <c r="G64" s="1613"/>
      <c r="H64" s="1613"/>
      <c r="I64" s="1616"/>
    </row>
    <row r="65" spans="2:9" ht="12">
      <c r="B65" s="1615"/>
      <c r="C65" s="1611"/>
      <c r="D65" s="1611"/>
      <c r="E65" s="1617"/>
      <c r="F65" s="1617"/>
      <c r="G65" s="1613"/>
      <c r="H65" s="1613"/>
      <c r="I65" s="1616"/>
    </row>
    <row r="66" spans="2:9" ht="12">
      <c r="B66" s="1610"/>
      <c r="C66" s="1611"/>
      <c r="D66" s="1611"/>
      <c r="E66" s="1617"/>
      <c r="F66" s="1617"/>
      <c r="G66" s="1613"/>
      <c r="H66" s="1613"/>
      <c r="I66" s="1616"/>
    </row>
    <row r="67" spans="2:9" ht="12">
      <c r="B67" s="1615"/>
      <c r="C67" s="1611"/>
      <c r="D67" s="1611"/>
      <c r="E67" s="1610"/>
      <c r="F67" s="1610"/>
      <c r="G67" s="1610"/>
      <c r="H67" s="1610"/>
      <c r="I67" s="1614"/>
    </row>
    <row r="68" spans="2:9" ht="12">
      <c r="B68" s="1618"/>
      <c r="C68" s="1618"/>
      <c r="D68" s="1618"/>
      <c r="E68" s="1618"/>
      <c r="F68" s="1618"/>
      <c r="G68" s="1618"/>
      <c r="H68" s="1618"/>
      <c r="I68" s="1614"/>
    </row>
  </sheetData>
  <sheetProtection selectLockedCells="1" selectUnlockedCells="1"/>
  <mergeCells count="7">
    <mergeCell ref="B5:H5"/>
    <mergeCell ref="B6:H6"/>
    <mergeCell ref="B7:H7"/>
    <mergeCell ref="B1:H1"/>
    <mergeCell ref="B2:H2"/>
    <mergeCell ref="B3:H3"/>
    <mergeCell ref="B4:H4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B1">
      <selection activeCell="B1" sqref="B1"/>
    </sheetView>
  </sheetViews>
  <sheetFormatPr defaultColWidth="9.140625" defaultRowHeight="12.75"/>
  <cols>
    <col min="1" max="1" width="0" style="1619" hidden="1" customWidth="1"/>
    <col min="2" max="2" width="4.7109375" style="1619" customWidth="1"/>
    <col min="3" max="3" width="50.00390625" style="1619" customWidth="1"/>
    <col min="4" max="4" width="18.00390625" style="1619" customWidth="1"/>
    <col min="5" max="5" width="13.140625" style="1619" customWidth="1"/>
    <col min="6" max="6" width="9.28125" style="1619" customWidth="1"/>
    <col min="7" max="7" width="10.57421875" style="1619" customWidth="1"/>
    <col min="8" max="8" width="11.57421875" style="1619" customWidth="1"/>
    <col min="9" max="10" width="5.7109375" style="1620" customWidth="1"/>
    <col min="11" max="11" width="7.7109375" style="1620" customWidth="1"/>
    <col min="12" max="16384" width="9.140625" style="1620" customWidth="1"/>
  </cols>
  <sheetData>
    <row r="1" spans="1:9" s="1622" customFormat="1" ht="33" customHeight="1">
      <c r="A1" s="1619"/>
      <c r="B1" s="3442" t="s">
        <v>230</v>
      </c>
      <c r="C1" s="3442"/>
      <c r="D1" s="3442"/>
      <c r="E1" s="3442"/>
      <c r="F1" s="3442"/>
      <c r="G1" s="3442"/>
      <c r="H1" s="3442"/>
      <c r="I1" s="1621"/>
    </row>
    <row r="2" spans="1:9" s="1622" customFormat="1" ht="12">
      <c r="A2" s="1619"/>
      <c r="B2" s="1619"/>
      <c r="C2" s="1619"/>
      <c r="D2" s="1619"/>
      <c r="E2" s="1619"/>
      <c r="F2" s="1619"/>
      <c r="G2" s="1619"/>
      <c r="H2" s="1619"/>
      <c r="I2" s="1621"/>
    </row>
    <row r="3" spans="1:11" s="1622" customFormat="1" ht="52.5" customHeight="1">
      <c r="A3" s="1623"/>
      <c r="B3" s="1624" t="s">
        <v>1</v>
      </c>
      <c r="C3" s="1625" t="s">
        <v>2</v>
      </c>
      <c r="D3" s="1625" t="s">
        <v>3</v>
      </c>
      <c r="E3" s="1626" t="s">
        <v>4</v>
      </c>
      <c r="F3" s="1626" t="s">
        <v>5</v>
      </c>
      <c r="G3" s="1626" t="s">
        <v>6</v>
      </c>
      <c r="H3" s="1627" t="s">
        <v>7</v>
      </c>
      <c r="I3" s="1628"/>
      <c r="J3" s="1629"/>
      <c r="K3" s="1629"/>
    </row>
    <row r="4" spans="1:11" s="1622" customFormat="1" ht="24.75" customHeight="1">
      <c r="A4" s="1619"/>
      <c r="B4" s="1630">
        <v>1</v>
      </c>
      <c r="C4" s="1631" t="s">
        <v>8</v>
      </c>
      <c r="D4" s="1631" t="s">
        <v>9</v>
      </c>
      <c r="E4" s="1632">
        <v>1</v>
      </c>
      <c r="F4" s="1632">
        <v>1</v>
      </c>
      <c r="G4" s="1633">
        <v>5460</v>
      </c>
      <c r="H4" s="1634">
        <v>5460</v>
      </c>
      <c r="I4" s="1635"/>
      <c r="J4" s="1629"/>
      <c r="K4" s="1629"/>
    </row>
    <row r="5" spans="1:11" s="1622" customFormat="1" ht="25.5" customHeight="1">
      <c r="A5" s="1619"/>
      <c r="B5" s="1630">
        <v>2</v>
      </c>
      <c r="C5" s="1631" t="s">
        <v>10</v>
      </c>
      <c r="D5" s="1631" t="s">
        <v>11</v>
      </c>
      <c r="E5" s="1632">
        <v>0.05</v>
      </c>
      <c r="F5" s="1632">
        <v>2</v>
      </c>
      <c r="G5" s="1633">
        <v>6500</v>
      </c>
      <c r="H5" s="1634">
        <v>650</v>
      </c>
      <c r="I5" s="1635"/>
      <c r="J5" s="1629"/>
      <c r="K5" s="1629"/>
    </row>
    <row r="6" spans="1:11" s="1622" customFormat="1" ht="22.5" customHeight="1">
      <c r="A6" s="1619"/>
      <c r="B6" s="1630">
        <v>3</v>
      </c>
      <c r="C6" s="1631" t="s">
        <v>12</v>
      </c>
      <c r="D6" s="1631" t="s">
        <v>28</v>
      </c>
      <c r="E6" s="1632">
        <v>3</v>
      </c>
      <c r="F6" s="1632">
        <v>2</v>
      </c>
      <c r="G6" s="1633">
        <v>146.72</v>
      </c>
      <c r="H6" s="1634">
        <v>880.32</v>
      </c>
      <c r="I6" s="1635"/>
      <c r="J6" s="1629"/>
      <c r="K6" s="1629"/>
    </row>
    <row r="7" spans="1:11" s="1622" customFormat="1" ht="30.75" customHeight="1">
      <c r="A7" s="1619"/>
      <c r="B7" s="1630">
        <v>4</v>
      </c>
      <c r="C7" s="1631" t="s">
        <v>14</v>
      </c>
      <c r="D7" s="1631" t="s">
        <v>15</v>
      </c>
      <c r="E7" s="1632">
        <v>0.4129</v>
      </c>
      <c r="F7" s="1632">
        <v>1</v>
      </c>
      <c r="G7" s="1633">
        <v>1500</v>
      </c>
      <c r="H7" s="1634">
        <v>619.35</v>
      </c>
      <c r="I7" s="1635"/>
      <c r="J7" s="1629"/>
      <c r="K7" s="1629"/>
    </row>
    <row r="8" spans="1:11" s="1622" customFormat="1" ht="27.75" customHeight="1">
      <c r="A8" s="1619"/>
      <c r="B8" s="1630">
        <v>5</v>
      </c>
      <c r="C8" s="1631" t="s">
        <v>16</v>
      </c>
      <c r="D8" s="1631" t="s">
        <v>15</v>
      </c>
      <c r="E8" s="1632">
        <v>0.4129</v>
      </c>
      <c r="F8" s="1632">
        <v>2</v>
      </c>
      <c r="G8" s="1633">
        <v>1440</v>
      </c>
      <c r="H8" s="1634">
        <v>1189.152</v>
      </c>
      <c r="I8" s="1635"/>
      <c r="J8" s="1629"/>
      <c r="K8" s="1629"/>
    </row>
    <row r="9" spans="1:11" s="1622" customFormat="1" ht="30" customHeight="1">
      <c r="A9" s="1619"/>
      <c r="B9" s="1630">
        <v>6</v>
      </c>
      <c r="C9" s="1631" t="s">
        <v>17</v>
      </c>
      <c r="D9" s="1631" t="s">
        <v>15</v>
      </c>
      <c r="E9" s="1632">
        <v>0.4129</v>
      </c>
      <c r="F9" s="1632">
        <v>2</v>
      </c>
      <c r="G9" s="1633">
        <v>1320</v>
      </c>
      <c r="H9" s="1634">
        <v>1090.056</v>
      </c>
      <c r="I9" s="1635"/>
      <c r="J9" s="1629"/>
      <c r="K9" s="1629"/>
    </row>
    <row r="10" spans="1:11" s="1622" customFormat="1" ht="31.5" customHeight="1">
      <c r="A10" s="1619"/>
      <c r="B10" s="1630">
        <v>7</v>
      </c>
      <c r="C10" s="1631" t="s">
        <v>18</v>
      </c>
      <c r="D10" s="1631" t="s">
        <v>19</v>
      </c>
      <c r="E10" s="1632">
        <v>0.2</v>
      </c>
      <c r="F10" s="1632">
        <v>2</v>
      </c>
      <c r="G10" s="1633">
        <v>559.29</v>
      </c>
      <c r="H10" s="1634">
        <v>223.716</v>
      </c>
      <c r="I10" s="1635"/>
      <c r="J10" s="1629"/>
      <c r="K10" s="1629"/>
    </row>
    <row r="11" spans="1:11" s="1622" customFormat="1" ht="43.5" customHeight="1">
      <c r="A11" s="1619"/>
      <c r="B11" s="1630">
        <v>8</v>
      </c>
      <c r="C11" s="1631" t="s">
        <v>169</v>
      </c>
      <c r="D11" s="1631" t="s">
        <v>15</v>
      </c>
      <c r="E11" s="1632">
        <v>0.4129</v>
      </c>
      <c r="F11" s="1632">
        <v>2</v>
      </c>
      <c r="G11" s="1633">
        <v>1099</v>
      </c>
      <c r="H11" s="1634">
        <v>907.5541999999999</v>
      </c>
      <c r="I11" s="1635"/>
      <c r="J11" s="1629"/>
      <c r="K11" s="1629"/>
    </row>
    <row r="12" spans="1:11" s="1622" customFormat="1" ht="33.75" customHeight="1">
      <c r="A12" s="1619"/>
      <c r="B12" s="1630">
        <v>9</v>
      </c>
      <c r="C12" s="1631" t="s">
        <v>105</v>
      </c>
      <c r="D12" s="1631" t="s">
        <v>15</v>
      </c>
      <c r="E12" s="1632">
        <v>0.4129</v>
      </c>
      <c r="F12" s="1632">
        <v>2</v>
      </c>
      <c r="G12" s="1636">
        <v>1710</v>
      </c>
      <c r="H12" s="1634">
        <v>1412.118</v>
      </c>
      <c r="I12" s="1635"/>
      <c r="J12" s="1629"/>
      <c r="K12" s="1629"/>
    </row>
    <row r="13" spans="1:11" s="1622" customFormat="1" ht="30" customHeight="1">
      <c r="A13" s="1619"/>
      <c r="B13" s="1630">
        <v>10</v>
      </c>
      <c r="C13" s="1631" t="s">
        <v>22</v>
      </c>
      <c r="D13" s="1631" t="s">
        <v>23</v>
      </c>
      <c r="E13" s="1632">
        <v>1</v>
      </c>
      <c r="F13" s="1632">
        <v>2</v>
      </c>
      <c r="G13" s="1633">
        <v>965</v>
      </c>
      <c r="H13" s="1634">
        <v>1930</v>
      </c>
      <c r="I13" s="1635"/>
      <c r="J13" s="1629"/>
      <c r="K13" s="1629"/>
    </row>
    <row r="14" spans="1:11" s="1622" customFormat="1" ht="24.75" customHeight="1">
      <c r="A14" s="1619"/>
      <c r="B14" s="1630">
        <v>11</v>
      </c>
      <c r="C14" s="1631" t="s">
        <v>25</v>
      </c>
      <c r="D14" s="1631" t="s">
        <v>15</v>
      </c>
      <c r="E14" s="1632">
        <v>0.4129</v>
      </c>
      <c r="F14" s="1632">
        <v>1</v>
      </c>
      <c r="G14" s="1637">
        <v>9936</v>
      </c>
      <c r="H14" s="1634">
        <v>4102.5743999999995</v>
      </c>
      <c r="I14" s="1635"/>
      <c r="J14" s="1629"/>
      <c r="K14" s="1629"/>
    </row>
    <row r="15" spans="1:11" s="1622" customFormat="1" ht="24.75" customHeight="1">
      <c r="A15" s="1619"/>
      <c r="B15" s="1630">
        <v>12</v>
      </c>
      <c r="C15" s="1631" t="s">
        <v>26</v>
      </c>
      <c r="D15" s="1631" t="s">
        <v>9</v>
      </c>
      <c r="E15" s="1632">
        <v>1</v>
      </c>
      <c r="F15" s="1632">
        <v>2</v>
      </c>
      <c r="G15" s="1637">
        <v>850</v>
      </c>
      <c r="H15" s="1634">
        <v>1700</v>
      </c>
      <c r="I15" s="1635"/>
      <c r="J15" s="1629"/>
      <c r="K15" s="1629"/>
    </row>
    <row r="16" spans="1:11" s="1622" customFormat="1" ht="40.5" customHeight="1">
      <c r="A16" s="1619"/>
      <c r="B16" s="1630">
        <v>13</v>
      </c>
      <c r="C16" s="1631" t="s">
        <v>136</v>
      </c>
      <c r="D16" s="1631" t="s">
        <v>30</v>
      </c>
      <c r="E16" s="1632">
        <v>0.4129</v>
      </c>
      <c r="F16" s="1632">
        <v>1</v>
      </c>
      <c r="G16" s="1633">
        <v>8039</v>
      </c>
      <c r="H16" s="1634">
        <v>3319.3031</v>
      </c>
      <c r="I16" s="1635"/>
      <c r="J16" s="1629"/>
      <c r="K16" s="1629"/>
    </row>
    <row r="17" spans="1:11" s="1622" customFormat="1" ht="24" customHeight="1">
      <c r="A17" s="1619"/>
      <c r="B17" s="1630">
        <v>14</v>
      </c>
      <c r="C17" s="1631" t="s">
        <v>32</v>
      </c>
      <c r="D17" s="1631" t="s">
        <v>33</v>
      </c>
      <c r="E17" s="1632">
        <v>190</v>
      </c>
      <c r="F17" s="1632" t="s">
        <v>34</v>
      </c>
      <c r="G17" s="1633">
        <v>22.39</v>
      </c>
      <c r="H17" s="1634">
        <v>4254.1</v>
      </c>
      <c r="I17" s="1635"/>
      <c r="J17" s="1629"/>
      <c r="K17" s="1638"/>
    </row>
    <row r="18" spans="1:11" s="1622" customFormat="1" ht="27.75" customHeight="1">
      <c r="A18" s="1619"/>
      <c r="B18" s="1630">
        <v>15</v>
      </c>
      <c r="C18" s="1631" t="s">
        <v>35</v>
      </c>
      <c r="D18" s="1631" t="s">
        <v>36</v>
      </c>
      <c r="E18" s="1632">
        <v>0.3</v>
      </c>
      <c r="F18" s="1632" t="s">
        <v>34</v>
      </c>
      <c r="G18" s="1633">
        <v>408.6</v>
      </c>
      <c r="H18" s="1634">
        <v>122.58</v>
      </c>
      <c r="I18" s="1635"/>
      <c r="J18" s="1629"/>
      <c r="K18" s="1629"/>
    </row>
    <row r="19" spans="1:11" s="1622" customFormat="1" ht="24.75" customHeight="1">
      <c r="A19" s="1619"/>
      <c r="B19" s="1630">
        <v>16</v>
      </c>
      <c r="C19" s="1631" t="s">
        <v>37</v>
      </c>
      <c r="D19" s="1631" t="s">
        <v>38</v>
      </c>
      <c r="E19" s="1632">
        <v>50</v>
      </c>
      <c r="F19" s="1632" t="s">
        <v>34</v>
      </c>
      <c r="G19" s="1633">
        <v>20.13</v>
      </c>
      <c r="H19" s="1634">
        <v>1006.5</v>
      </c>
      <c r="I19" s="1635"/>
      <c r="J19" s="1629"/>
      <c r="K19" s="1629"/>
    </row>
    <row r="20" spans="1:11" s="1622" customFormat="1" ht="36" customHeight="1">
      <c r="A20" s="1619"/>
      <c r="B20" s="1630">
        <v>17</v>
      </c>
      <c r="C20" s="1631" t="s">
        <v>39</v>
      </c>
      <c r="D20" s="1631" t="s">
        <v>33</v>
      </c>
      <c r="E20" s="1632">
        <v>110</v>
      </c>
      <c r="F20" s="1632" t="s">
        <v>34</v>
      </c>
      <c r="G20" s="1633">
        <v>41.8</v>
      </c>
      <c r="H20" s="1634">
        <v>4598</v>
      </c>
      <c r="I20" s="1635"/>
      <c r="J20" s="1629"/>
      <c r="K20" s="1629"/>
    </row>
    <row r="21" spans="1:11" s="1622" customFormat="1" ht="26.25" customHeight="1">
      <c r="A21" s="1619"/>
      <c r="B21" s="1630">
        <v>18</v>
      </c>
      <c r="C21" s="1631" t="s">
        <v>48</v>
      </c>
      <c r="D21" s="1631" t="s">
        <v>38</v>
      </c>
      <c r="E21" s="1632"/>
      <c r="F21" s="1632"/>
      <c r="G21" s="1633"/>
      <c r="H21" s="1634">
        <v>1040.508</v>
      </c>
      <c r="I21" s="1635"/>
      <c r="J21" s="1629"/>
      <c r="K21" s="1629"/>
    </row>
    <row r="22" spans="1:11" s="1622" customFormat="1" ht="33" customHeight="1">
      <c r="A22" s="1619"/>
      <c r="B22" s="1630">
        <v>19</v>
      </c>
      <c r="C22" s="1631" t="s">
        <v>46</v>
      </c>
      <c r="D22" s="1631"/>
      <c r="E22" s="1632"/>
      <c r="F22" s="1632" t="s">
        <v>47</v>
      </c>
      <c r="G22" s="1633"/>
      <c r="H22" s="1634">
        <v>6342.143999999999</v>
      </c>
      <c r="I22" s="1635"/>
      <c r="J22" s="1629"/>
      <c r="K22" s="1629"/>
    </row>
    <row r="23" spans="2:11" ht="27.75" customHeight="1">
      <c r="B23" s="1630">
        <v>20</v>
      </c>
      <c r="C23" s="1631" t="s">
        <v>50</v>
      </c>
      <c r="D23" s="1631" t="s">
        <v>15</v>
      </c>
      <c r="E23" s="1632">
        <v>0.4129</v>
      </c>
      <c r="F23" s="1632">
        <v>12</v>
      </c>
      <c r="G23" s="1633">
        <v>3290</v>
      </c>
      <c r="H23" s="1634">
        <v>16301.292</v>
      </c>
      <c r="I23" s="1635"/>
      <c r="J23" s="1639"/>
      <c r="K23" s="1639"/>
    </row>
    <row r="24" spans="2:11" ht="26.25" customHeight="1">
      <c r="B24" s="1630">
        <v>21</v>
      </c>
      <c r="C24" s="1631" t="s">
        <v>51</v>
      </c>
      <c r="D24" s="1631"/>
      <c r="E24" s="1632"/>
      <c r="F24" s="1632"/>
      <c r="G24" s="1633"/>
      <c r="H24" s="1634">
        <v>21000</v>
      </c>
      <c r="I24" s="1635"/>
      <c r="J24" s="1639"/>
      <c r="K24" s="1639"/>
    </row>
    <row r="25" spans="2:11" ht="26.25" customHeight="1">
      <c r="B25" s="1630">
        <v>22</v>
      </c>
      <c r="C25" s="1631" t="s">
        <v>64</v>
      </c>
      <c r="D25" s="1631"/>
      <c r="E25" s="1632"/>
      <c r="F25" s="1632"/>
      <c r="G25" s="1633"/>
      <c r="H25" s="1634">
        <v>6100</v>
      </c>
      <c r="I25" s="1635"/>
      <c r="J25" s="1639"/>
      <c r="K25" s="1639"/>
    </row>
    <row r="26" spans="2:11" ht="12">
      <c r="B26" s="1640" t="s">
        <v>53</v>
      </c>
      <c r="C26" s="1640"/>
      <c r="D26" s="1640"/>
      <c r="E26" s="1640"/>
      <c r="F26" s="1640"/>
      <c r="G26" s="1641"/>
      <c r="H26" s="1642">
        <v>84249.26770000001</v>
      </c>
      <c r="I26" s="1635"/>
      <c r="J26" s="1639"/>
      <c r="K26" s="1639"/>
    </row>
    <row r="28" ht="12">
      <c r="H28" s="1643"/>
    </row>
    <row r="29" ht="12">
      <c r="C29" s="1644"/>
    </row>
    <row r="31" spans="3:10" ht="12">
      <c r="C31" s="1644"/>
      <c r="J31" s="1620" t="s">
        <v>54</v>
      </c>
    </row>
    <row r="36" spans="3:8" ht="12">
      <c r="C36" s="1645"/>
      <c r="D36" s="1645"/>
      <c r="E36" s="1646"/>
      <c r="F36" s="1646"/>
      <c r="G36" s="1646"/>
      <c r="H36" s="1647"/>
    </row>
    <row r="37" spans="3:8" ht="12">
      <c r="C37" s="1645"/>
      <c r="D37" s="1645"/>
      <c r="E37" s="1646"/>
      <c r="F37" s="1646"/>
      <c r="G37" s="1646"/>
      <c r="H37" s="1647"/>
    </row>
    <row r="38" spans="3:8" ht="12">
      <c r="C38" s="1645"/>
      <c r="D38" s="1645"/>
      <c r="E38" s="1646"/>
      <c r="F38" s="1646"/>
      <c r="G38" s="1646"/>
      <c r="H38" s="1647"/>
    </row>
    <row r="39" spans="3:8" ht="12">
      <c r="C39" s="1648"/>
      <c r="D39" s="1648"/>
      <c r="E39" s="1648"/>
      <c r="F39" s="1648"/>
      <c r="G39" s="1648"/>
      <c r="H39" s="1648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B1">
      <selection activeCell="B1" sqref="B1"/>
    </sheetView>
  </sheetViews>
  <sheetFormatPr defaultColWidth="9.140625" defaultRowHeight="12.75"/>
  <cols>
    <col min="1" max="1" width="0" style="1649" hidden="1" customWidth="1"/>
    <col min="2" max="2" width="7.00390625" style="1649" customWidth="1"/>
    <col min="3" max="3" width="50.00390625" style="1649" customWidth="1"/>
    <col min="4" max="4" width="18.00390625" style="1649" customWidth="1"/>
    <col min="5" max="5" width="13.140625" style="1649" customWidth="1"/>
    <col min="6" max="6" width="9.28125" style="1649" customWidth="1"/>
    <col min="7" max="7" width="10.7109375" style="1649" customWidth="1"/>
    <col min="8" max="8" width="15.00390625" style="1649" customWidth="1"/>
    <col min="9" max="16384" width="9.140625" style="1650" customWidth="1"/>
  </cols>
  <sheetData>
    <row r="1" spans="1:8" s="1651" customFormat="1" ht="33" customHeight="1">
      <c r="A1" s="1649"/>
      <c r="B1" s="3443" t="s">
        <v>231</v>
      </c>
      <c r="C1" s="3443"/>
      <c r="D1" s="3443"/>
      <c r="E1" s="3443"/>
      <c r="F1" s="3443"/>
      <c r="G1" s="3443"/>
      <c r="H1" s="3443"/>
    </row>
    <row r="2" spans="1:8" s="1651" customFormat="1" ht="12">
      <c r="A2" s="1649"/>
      <c r="B2" s="1649"/>
      <c r="C2" s="1649"/>
      <c r="D2" s="1649"/>
      <c r="E2" s="1649"/>
      <c r="F2" s="1649"/>
      <c r="G2" s="1649"/>
      <c r="H2" s="1649"/>
    </row>
    <row r="3" spans="1:8" s="1651" customFormat="1" ht="52.5" customHeight="1">
      <c r="A3" s="1652"/>
      <c r="B3" s="1653" t="s">
        <v>1</v>
      </c>
      <c r="C3" s="1654" t="s">
        <v>2</v>
      </c>
      <c r="D3" s="1654" t="s">
        <v>3</v>
      </c>
      <c r="E3" s="1655" t="s">
        <v>4</v>
      </c>
      <c r="F3" s="1655" t="s">
        <v>5</v>
      </c>
      <c r="G3" s="1655" t="s">
        <v>6</v>
      </c>
      <c r="H3" s="1656" t="s">
        <v>7</v>
      </c>
    </row>
    <row r="4" spans="1:8" s="1651" customFormat="1" ht="24.75" customHeight="1">
      <c r="A4" s="1649"/>
      <c r="B4" s="1657">
        <v>1</v>
      </c>
      <c r="C4" s="1658" t="s">
        <v>8</v>
      </c>
      <c r="D4" s="1658" t="s">
        <v>9</v>
      </c>
      <c r="E4" s="1659">
        <v>1</v>
      </c>
      <c r="F4" s="1659">
        <v>1</v>
      </c>
      <c r="G4" s="1660">
        <v>5460</v>
      </c>
      <c r="H4" s="1661">
        <v>5460</v>
      </c>
    </row>
    <row r="5" spans="1:8" s="1651" customFormat="1" ht="25.5" customHeight="1">
      <c r="A5" s="1649"/>
      <c r="B5" s="1657">
        <v>2</v>
      </c>
      <c r="C5" s="1658" t="s">
        <v>10</v>
      </c>
      <c r="D5" s="1658" t="s">
        <v>11</v>
      </c>
      <c r="E5" s="1659">
        <v>0.2</v>
      </c>
      <c r="F5" s="1659">
        <v>2</v>
      </c>
      <c r="G5" s="1660">
        <v>6500</v>
      </c>
      <c r="H5" s="1661">
        <v>2600</v>
      </c>
    </row>
    <row r="6" spans="1:8" s="1651" customFormat="1" ht="22.5" customHeight="1">
      <c r="A6" s="1649"/>
      <c r="B6" s="1657">
        <v>3</v>
      </c>
      <c r="C6" s="1658" t="s">
        <v>12</v>
      </c>
      <c r="D6" s="1658" t="s">
        <v>28</v>
      </c>
      <c r="E6" s="1659">
        <v>10</v>
      </c>
      <c r="F6" s="1659">
        <v>2</v>
      </c>
      <c r="G6" s="1660">
        <v>146.72</v>
      </c>
      <c r="H6" s="1661">
        <v>2934.4</v>
      </c>
    </row>
    <row r="7" spans="1:8" s="1651" customFormat="1" ht="30" customHeight="1">
      <c r="A7" s="1649"/>
      <c r="B7" s="1657">
        <v>4</v>
      </c>
      <c r="C7" s="1658" t="s">
        <v>14</v>
      </c>
      <c r="D7" s="1658" t="s">
        <v>15</v>
      </c>
      <c r="E7" s="1659">
        <v>1.0054</v>
      </c>
      <c r="F7" s="1659">
        <v>2</v>
      </c>
      <c r="G7" s="1660">
        <v>1500</v>
      </c>
      <c r="H7" s="1661">
        <v>3016.2</v>
      </c>
    </row>
    <row r="8" spans="1:8" s="1651" customFormat="1" ht="28.5" customHeight="1">
      <c r="A8" s="1649"/>
      <c r="B8" s="1657">
        <v>5</v>
      </c>
      <c r="C8" s="1658" t="s">
        <v>16</v>
      </c>
      <c r="D8" s="1658" t="s">
        <v>15</v>
      </c>
      <c r="E8" s="1659">
        <v>1.0054</v>
      </c>
      <c r="F8" s="1659">
        <v>2</v>
      </c>
      <c r="G8" s="1660">
        <v>1440</v>
      </c>
      <c r="H8" s="1661">
        <v>2895.552</v>
      </c>
    </row>
    <row r="9" spans="1:8" s="1651" customFormat="1" ht="25.5" customHeight="1">
      <c r="A9" s="1649"/>
      <c r="B9" s="1657">
        <v>6</v>
      </c>
      <c r="C9" s="1658" t="s">
        <v>17</v>
      </c>
      <c r="D9" s="1658" t="s">
        <v>15</v>
      </c>
      <c r="E9" s="1659">
        <v>1.0054</v>
      </c>
      <c r="F9" s="1659">
        <v>2</v>
      </c>
      <c r="G9" s="1660">
        <v>1320</v>
      </c>
      <c r="H9" s="1661">
        <v>2654.2560000000003</v>
      </c>
    </row>
    <row r="10" spans="1:8" s="1651" customFormat="1" ht="26.25" customHeight="1">
      <c r="A10" s="1649"/>
      <c r="B10" s="1657">
        <v>7</v>
      </c>
      <c r="C10" s="1658" t="s">
        <v>18</v>
      </c>
      <c r="D10" s="1658" t="s">
        <v>19</v>
      </c>
      <c r="E10" s="1659">
        <v>1.0054</v>
      </c>
      <c r="F10" s="1659">
        <v>2</v>
      </c>
      <c r="G10" s="1660">
        <v>559.29</v>
      </c>
      <c r="H10" s="1662">
        <v>1124.620332</v>
      </c>
    </row>
    <row r="11" spans="1:8" s="1651" customFormat="1" ht="26.25" customHeight="1">
      <c r="A11" s="1649"/>
      <c r="B11" s="1657">
        <v>8</v>
      </c>
      <c r="C11" s="1658" t="s">
        <v>22</v>
      </c>
      <c r="D11" s="1658" t="s">
        <v>23</v>
      </c>
      <c r="E11" s="1659">
        <v>1</v>
      </c>
      <c r="F11" s="1659">
        <v>2</v>
      </c>
      <c r="G11" s="1660">
        <v>965</v>
      </c>
      <c r="H11" s="1663">
        <v>1930</v>
      </c>
    </row>
    <row r="12" spans="1:8" s="1651" customFormat="1" ht="41.25" customHeight="1">
      <c r="A12" s="1649"/>
      <c r="B12" s="1657">
        <v>9</v>
      </c>
      <c r="C12" s="1658" t="s">
        <v>20</v>
      </c>
      <c r="D12" s="1658" t="s">
        <v>15</v>
      </c>
      <c r="E12" s="1659">
        <v>1.0054</v>
      </c>
      <c r="F12" s="1659">
        <v>2</v>
      </c>
      <c r="G12" s="1660">
        <v>1099</v>
      </c>
      <c r="H12" s="1664">
        <v>2209.8692</v>
      </c>
    </row>
    <row r="13" spans="1:8" s="1651" customFormat="1" ht="33.75" customHeight="1">
      <c r="A13" s="1649"/>
      <c r="B13" s="1657">
        <v>10</v>
      </c>
      <c r="C13" s="1658" t="s">
        <v>105</v>
      </c>
      <c r="D13" s="1658" t="s">
        <v>15</v>
      </c>
      <c r="E13" s="1659">
        <v>1.0054</v>
      </c>
      <c r="F13" s="1659">
        <v>2</v>
      </c>
      <c r="G13" s="1665">
        <v>1710</v>
      </c>
      <c r="H13" s="1661">
        <v>3438.4680000000003</v>
      </c>
    </row>
    <row r="14" spans="1:8" s="1651" customFormat="1" ht="24.75" customHeight="1">
      <c r="A14" s="1649"/>
      <c r="B14" s="1657">
        <v>11</v>
      </c>
      <c r="C14" s="1658" t="s">
        <v>25</v>
      </c>
      <c r="D14" s="1658" t="s">
        <v>15</v>
      </c>
      <c r="E14" s="1659">
        <v>1.0054</v>
      </c>
      <c r="F14" s="1659">
        <v>1</v>
      </c>
      <c r="G14" s="1666">
        <v>9936</v>
      </c>
      <c r="H14" s="1661">
        <v>9989.654400000001</v>
      </c>
    </row>
    <row r="15" spans="1:8" s="1651" customFormat="1" ht="24.75" customHeight="1">
      <c r="A15" s="1649"/>
      <c r="B15" s="1657">
        <v>12</v>
      </c>
      <c r="C15" s="1658" t="s">
        <v>26</v>
      </c>
      <c r="D15" s="1658" t="s">
        <v>9</v>
      </c>
      <c r="E15" s="1659">
        <v>1</v>
      </c>
      <c r="F15" s="1659">
        <v>2</v>
      </c>
      <c r="G15" s="1666">
        <v>850</v>
      </c>
      <c r="H15" s="1661">
        <v>1700</v>
      </c>
    </row>
    <row r="16" spans="1:8" s="1651" customFormat="1" ht="40.5" customHeight="1">
      <c r="A16" s="1649"/>
      <c r="B16" s="1657">
        <v>13</v>
      </c>
      <c r="C16" s="1658" t="s">
        <v>136</v>
      </c>
      <c r="D16" s="1658" t="s">
        <v>30</v>
      </c>
      <c r="E16" s="1659">
        <v>1.0054</v>
      </c>
      <c r="F16" s="1659">
        <v>1</v>
      </c>
      <c r="G16" s="1660">
        <v>14039</v>
      </c>
      <c r="H16" s="1661">
        <v>14114.8106</v>
      </c>
    </row>
    <row r="17" spans="1:9" s="1651" customFormat="1" ht="24" customHeight="1">
      <c r="A17" s="1649"/>
      <c r="B17" s="1657">
        <v>14</v>
      </c>
      <c r="C17" s="1658" t="s">
        <v>32</v>
      </c>
      <c r="D17" s="1658" t="s">
        <v>33</v>
      </c>
      <c r="E17" s="1659">
        <v>300</v>
      </c>
      <c r="F17" s="1659" t="s">
        <v>34</v>
      </c>
      <c r="G17" s="1660">
        <v>22.39</v>
      </c>
      <c r="H17" s="1661">
        <v>6717</v>
      </c>
      <c r="I17" s="1651" t="s">
        <v>54</v>
      </c>
    </row>
    <row r="18" spans="1:9" s="1651" customFormat="1" ht="27.75" customHeight="1">
      <c r="A18" s="1649"/>
      <c r="B18" s="1657">
        <v>15</v>
      </c>
      <c r="C18" s="1658" t="s">
        <v>35</v>
      </c>
      <c r="D18" s="1658" t="s">
        <v>36</v>
      </c>
      <c r="E18" s="1659">
        <v>0.3</v>
      </c>
      <c r="F18" s="1659">
        <v>10</v>
      </c>
      <c r="G18" s="1660">
        <v>408.6</v>
      </c>
      <c r="H18" s="1661">
        <v>1225.8</v>
      </c>
      <c r="I18" s="1651" t="s">
        <v>54</v>
      </c>
    </row>
    <row r="19" spans="1:10" s="1651" customFormat="1" ht="24.75" customHeight="1">
      <c r="A19" s="1649"/>
      <c r="B19" s="1657">
        <v>16</v>
      </c>
      <c r="C19" s="1658" t="s">
        <v>37</v>
      </c>
      <c r="D19" s="1658" t="s">
        <v>38</v>
      </c>
      <c r="E19" s="1659">
        <v>100</v>
      </c>
      <c r="F19" s="1659" t="s">
        <v>34</v>
      </c>
      <c r="G19" s="1660">
        <v>20.13</v>
      </c>
      <c r="H19" s="1661">
        <v>2013</v>
      </c>
      <c r="I19" s="1651" t="s">
        <v>54</v>
      </c>
      <c r="J19" s="1651" t="s">
        <v>54</v>
      </c>
    </row>
    <row r="20" spans="1:9" s="1651" customFormat="1" ht="36" customHeight="1">
      <c r="A20" s="1649"/>
      <c r="B20" s="1657">
        <v>17</v>
      </c>
      <c r="C20" s="1658" t="s">
        <v>39</v>
      </c>
      <c r="D20" s="1658" t="s">
        <v>33</v>
      </c>
      <c r="E20" s="1659">
        <v>255</v>
      </c>
      <c r="F20" s="1659" t="s">
        <v>34</v>
      </c>
      <c r="G20" s="1660">
        <v>41.8</v>
      </c>
      <c r="H20" s="1661">
        <v>10659</v>
      </c>
      <c r="I20" s="1651" t="s">
        <v>54</v>
      </c>
    </row>
    <row r="21" spans="2:8" ht="28.5" customHeight="1">
      <c r="B21" s="1657">
        <v>18</v>
      </c>
      <c r="C21" s="1658" t="s">
        <v>50</v>
      </c>
      <c r="D21" s="1658" t="s">
        <v>15</v>
      </c>
      <c r="E21" s="1659">
        <v>1.0054</v>
      </c>
      <c r="F21" s="1659">
        <v>12</v>
      </c>
      <c r="G21" s="1660">
        <v>3290</v>
      </c>
      <c r="H21" s="1661">
        <v>39693.192</v>
      </c>
    </row>
    <row r="22" spans="2:8" ht="28.5" customHeight="1">
      <c r="B22" s="1657">
        <v>19</v>
      </c>
      <c r="C22" s="1658" t="s">
        <v>46</v>
      </c>
      <c r="D22" s="1658"/>
      <c r="E22" s="1659"/>
      <c r="F22" s="1659" t="s">
        <v>47</v>
      </c>
      <c r="G22" s="1660"/>
      <c r="H22" s="1661">
        <v>15442.944</v>
      </c>
    </row>
    <row r="23" spans="2:8" ht="28.5" customHeight="1">
      <c r="B23" s="1657">
        <v>20</v>
      </c>
      <c r="C23" s="1658" t="s">
        <v>48</v>
      </c>
      <c r="D23" s="1658" t="s">
        <v>38</v>
      </c>
      <c r="E23" s="1659"/>
      <c r="F23" s="1659"/>
      <c r="G23" s="1660"/>
      <c r="H23" s="1661">
        <v>2533.608</v>
      </c>
    </row>
    <row r="24" spans="2:8" ht="28.5" customHeight="1">
      <c r="B24" s="1657">
        <v>21</v>
      </c>
      <c r="C24" s="1658" t="s">
        <v>64</v>
      </c>
      <c r="D24" s="1658"/>
      <c r="E24" s="1659"/>
      <c r="F24" s="1659"/>
      <c r="G24" s="1660"/>
      <c r="H24" s="1661">
        <v>0</v>
      </c>
    </row>
    <row r="25" spans="1:8" s="1651" customFormat="1" ht="22.5" customHeight="1">
      <c r="A25" s="1649"/>
      <c r="B25" s="1657">
        <v>22</v>
      </c>
      <c r="C25" s="1658" t="s">
        <v>160</v>
      </c>
      <c r="D25" s="1658" t="s">
        <v>75</v>
      </c>
      <c r="E25" s="1667">
        <v>4</v>
      </c>
      <c r="F25" s="1667">
        <v>1</v>
      </c>
      <c r="G25" s="1667">
        <v>531</v>
      </c>
      <c r="H25" s="1661">
        <v>2124</v>
      </c>
    </row>
    <row r="26" spans="1:8" s="1651" customFormat="1" ht="22.5" customHeight="1">
      <c r="A26" s="1649"/>
      <c r="B26" s="1657">
        <v>23</v>
      </c>
      <c r="C26" s="1658" t="s">
        <v>120</v>
      </c>
      <c r="D26" s="1658" t="s">
        <v>75</v>
      </c>
      <c r="E26" s="1659">
        <v>1</v>
      </c>
      <c r="F26" s="1667">
        <v>1</v>
      </c>
      <c r="G26" s="1667">
        <v>4152</v>
      </c>
      <c r="H26" s="1661">
        <v>4152</v>
      </c>
    </row>
    <row r="27" spans="2:9" ht="24" customHeight="1">
      <c r="B27" s="1657">
        <v>24</v>
      </c>
      <c r="C27" s="1658" t="s">
        <v>89</v>
      </c>
      <c r="D27" s="1658" t="s">
        <v>232</v>
      </c>
      <c r="E27" s="1659">
        <v>100</v>
      </c>
      <c r="F27" s="1659">
        <v>1</v>
      </c>
      <c r="G27" s="1660">
        <v>800</v>
      </c>
      <c r="H27" s="1661">
        <v>80000</v>
      </c>
      <c r="I27" s="1668"/>
    </row>
    <row r="28" spans="2:8" ht="12">
      <c r="B28" s="1669" t="s">
        <v>53</v>
      </c>
      <c r="C28" s="1669"/>
      <c r="D28" s="1669"/>
      <c r="E28" s="1669"/>
      <c r="F28" s="1669"/>
      <c r="G28" s="1670"/>
      <c r="H28" s="1671">
        <v>218628.37453200002</v>
      </c>
    </row>
    <row r="30" spans="4:8" ht="12">
      <c r="D30" s="1649" t="s">
        <v>54</v>
      </c>
      <c r="H30" s="1672"/>
    </row>
    <row r="31" ht="12">
      <c r="D31" s="1649" t="s">
        <v>54</v>
      </c>
    </row>
    <row r="32" ht="12">
      <c r="E32" s="1673"/>
    </row>
    <row r="34" ht="12">
      <c r="E34" s="1673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B1" sqref="B1"/>
    </sheetView>
  </sheetViews>
  <sheetFormatPr defaultColWidth="9.140625" defaultRowHeight="12.75"/>
  <cols>
    <col min="1" max="1" width="0" style="1674" hidden="1" customWidth="1"/>
    <col min="2" max="2" width="7.00390625" style="1674" customWidth="1"/>
    <col min="3" max="3" width="50.00390625" style="1674" customWidth="1"/>
    <col min="4" max="4" width="18.00390625" style="1674" customWidth="1"/>
    <col min="5" max="5" width="13.140625" style="1674" customWidth="1"/>
    <col min="6" max="6" width="9.28125" style="1674" customWidth="1"/>
    <col min="7" max="7" width="9.421875" style="1674" customWidth="1"/>
    <col min="8" max="8" width="11.57421875" style="1674" customWidth="1"/>
    <col min="9" max="9" width="6.28125" style="1675" customWidth="1"/>
    <col min="10" max="10" width="3.00390625" style="1675" customWidth="1"/>
    <col min="11" max="11" width="6.140625" style="1675" customWidth="1"/>
    <col min="12" max="16384" width="9.140625" style="1675" customWidth="1"/>
  </cols>
  <sheetData>
    <row r="1" spans="1:9" s="1677" customFormat="1" ht="33" customHeight="1">
      <c r="A1" s="1674"/>
      <c r="B1" s="3444" t="s">
        <v>233</v>
      </c>
      <c r="C1" s="3444"/>
      <c r="D1" s="3444"/>
      <c r="E1" s="3444"/>
      <c r="F1" s="3444"/>
      <c r="G1" s="3444"/>
      <c r="H1" s="3444"/>
      <c r="I1" s="1676"/>
    </row>
    <row r="2" spans="1:9" s="1677" customFormat="1" ht="12">
      <c r="A2" s="1674"/>
      <c r="B2" s="1674"/>
      <c r="C2" s="1674"/>
      <c r="D2" s="1674"/>
      <c r="E2" s="1674"/>
      <c r="F2" s="1674"/>
      <c r="G2" s="1674"/>
      <c r="H2" s="1674"/>
      <c r="I2" s="1676"/>
    </row>
    <row r="3" spans="1:11" s="1677" customFormat="1" ht="52.5" customHeight="1">
      <c r="A3" s="1678"/>
      <c r="B3" s="1679" t="s">
        <v>1</v>
      </c>
      <c r="C3" s="1680" t="s">
        <v>2</v>
      </c>
      <c r="D3" s="1680" t="s">
        <v>3</v>
      </c>
      <c r="E3" s="1681" t="s">
        <v>4</v>
      </c>
      <c r="F3" s="1681" t="s">
        <v>5</v>
      </c>
      <c r="G3" s="1681" t="s">
        <v>6</v>
      </c>
      <c r="H3" s="1682" t="s">
        <v>7</v>
      </c>
      <c r="I3" s="1683"/>
      <c r="J3" s="1684"/>
      <c r="K3" s="1684"/>
    </row>
    <row r="4" spans="1:11" s="1677" customFormat="1" ht="24.75" customHeight="1">
      <c r="A4" s="1674"/>
      <c r="B4" s="1685">
        <v>1</v>
      </c>
      <c r="C4" s="1686" t="s">
        <v>8</v>
      </c>
      <c r="D4" s="1686" t="s">
        <v>9</v>
      </c>
      <c r="E4" s="1687">
        <v>1</v>
      </c>
      <c r="F4" s="1687">
        <v>1</v>
      </c>
      <c r="G4" s="1688">
        <v>5460</v>
      </c>
      <c r="H4" s="1689">
        <v>5460</v>
      </c>
      <c r="I4" s="1690"/>
      <c r="J4" s="1684"/>
      <c r="K4" s="1684"/>
    </row>
    <row r="5" spans="1:11" s="1677" customFormat="1" ht="25.5" customHeight="1">
      <c r="A5" s="1674"/>
      <c r="B5" s="1685">
        <v>2</v>
      </c>
      <c r="C5" s="1686" t="s">
        <v>10</v>
      </c>
      <c r="D5" s="1686" t="s">
        <v>11</v>
      </c>
      <c r="E5" s="1687">
        <v>0.05</v>
      </c>
      <c r="F5" s="1687">
        <v>2</v>
      </c>
      <c r="G5" s="1688">
        <v>6500</v>
      </c>
      <c r="H5" s="1689">
        <v>650</v>
      </c>
      <c r="I5" s="1690"/>
      <c r="J5" s="1684"/>
      <c r="K5" s="1684"/>
    </row>
    <row r="6" spans="1:11" s="1677" customFormat="1" ht="22.5" customHeight="1">
      <c r="A6" s="1674"/>
      <c r="B6" s="1685">
        <v>3</v>
      </c>
      <c r="C6" s="1686" t="s">
        <v>12</v>
      </c>
      <c r="D6" s="1686" t="s">
        <v>28</v>
      </c>
      <c r="E6" s="1687">
        <v>0</v>
      </c>
      <c r="F6" s="1687">
        <v>2</v>
      </c>
      <c r="G6" s="1688">
        <v>146.72</v>
      </c>
      <c r="H6" s="1689">
        <v>0</v>
      </c>
      <c r="I6" s="1690"/>
      <c r="J6" s="1684"/>
      <c r="K6" s="1684"/>
    </row>
    <row r="7" spans="1:11" s="1677" customFormat="1" ht="29.25" customHeight="1">
      <c r="A7" s="1674"/>
      <c r="B7" s="1685">
        <v>4</v>
      </c>
      <c r="C7" s="1686" t="s">
        <v>14</v>
      </c>
      <c r="D7" s="1686" t="s">
        <v>15</v>
      </c>
      <c r="E7" s="1687">
        <v>0.4156</v>
      </c>
      <c r="F7" s="1687">
        <v>1</v>
      </c>
      <c r="G7" s="1688">
        <v>1500</v>
      </c>
      <c r="H7" s="1689">
        <v>623.4</v>
      </c>
      <c r="I7" s="1690"/>
      <c r="J7" s="1684"/>
      <c r="K7" s="1684"/>
    </row>
    <row r="8" spans="1:11" s="1677" customFormat="1" ht="24.75" customHeight="1">
      <c r="A8" s="1674"/>
      <c r="B8" s="1685">
        <v>5</v>
      </c>
      <c r="C8" s="1686" t="s">
        <v>16</v>
      </c>
      <c r="D8" s="1686" t="s">
        <v>15</v>
      </c>
      <c r="E8" s="1687">
        <v>0.4156</v>
      </c>
      <c r="F8" s="1687">
        <v>2</v>
      </c>
      <c r="G8" s="1688">
        <v>1440</v>
      </c>
      <c r="H8" s="1689">
        <v>1196.928</v>
      </c>
      <c r="I8" s="1690"/>
      <c r="J8" s="1684"/>
      <c r="K8" s="1684"/>
    </row>
    <row r="9" spans="1:11" s="1677" customFormat="1" ht="30.75" customHeight="1">
      <c r="A9" s="1674"/>
      <c r="B9" s="1685">
        <v>6</v>
      </c>
      <c r="C9" s="1686" t="s">
        <v>17</v>
      </c>
      <c r="D9" s="1686" t="s">
        <v>15</v>
      </c>
      <c r="E9" s="1687">
        <v>0.4156</v>
      </c>
      <c r="F9" s="1687">
        <v>2</v>
      </c>
      <c r="G9" s="1688">
        <v>1320</v>
      </c>
      <c r="H9" s="1689">
        <v>1097.184</v>
      </c>
      <c r="I9" s="1690"/>
      <c r="J9" s="1684"/>
      <c r="K9" s="1684"/>
    </row>
    <row r="10" spans="1:11" s="1677" customFormat="1" ht="26.25" customHeight="1">
      <c r="A10" s="1674"/>
      <c r="B10" s="1685">
        <v>7</v>
      </c>
      <c r="C10" s="1686" t="s">
        <v>18</v>
      </c>
      <c r="D10" s="1686" t="s">
        <v>19</v>
      </c>
      <c r="E10" s="1687">
        <v>0.4156</v>
      </c>
      <c r="F10" s="1687">
        <v>2</v>
      </c>
      <c r="G10" s="1688">
        <v>559.29</v>
      </c>
      <c r="H10" s="1689">
        <v>464.881848</v>
      </c>
      <c r="I10" s="1690"/>
      <c r="J10" s="1684"/>
      <c r="K10" s="1684"/>
    </row>
    <row r="11" spans="1:11" s="1677" customFormat="1" ht="51" customHeight="1">
      <c r="A11" s="1674"/>
      <c r="B11" s="1685">
        <v>8</v>
      </c>
      <c r="C11" s="1686" t="s">
        <v>169</v>
      </c>
      <c r="D11" s="1686" t="s">
        <v>15</v>
      </c>
      <c r="E11" s="1687">
        <v>0.4156</v>
      </c>
      <c r="F11" s="1687">
        <v>2</v>
      </c>
      <c r="G11" s="1688">
        <v>1099</v>
      </c>
      <c r="H11" s="1689">
        <v>913.4888000000001</v>
      </c>
      <c r="I11" s="1690"/>
      <c r="J11" s="1684"/>
      <c r="K11" s="1684"/>
    </row>
    <row r="12" spans="1:11" s="1677" customFormat="1" ht="33.75" customHeight="1">
      <c r="A12" s="1674"/>
      <c r="B12" s="1685">
        <v>9</v>
      </c>
      <c r="C12" s="1686" t="s">
        <v>105</v>
      </c>
      <c r="D12" s="1686" t="s">
        <v>15</v>
      </c>
      <c r="E12" s="1687">
        <v>0.4156</v>
      </c>
      <c r="F12" s="1687">
        <v>2</v>
      </c>
      <c r="G12" s="1691">
        <v>1710</v>
      </c>
      <c r="H12" s="1689">
        <v>1421.352</v>
      </c>
      <c r="I12" s="1690"/>
      <c r="J12" s="1684"/>
      <c r="K12" s="1684"/>
    </row>
    <row r="13" spans="1:11" s="1677" customFormat="1" ht="23.25" customHeight="1">
      <c r="A13" s="1674"/>
      <c r="B13" s="1685">
        <v>10</v>
      </c>
      <c r="C13" s="1686" t="s">
        <v>22</v>
      </c>
      <c r="D13" s="1686" t="s">
        <v>23</v>
      </c>
      <c r="E13" s="1687">
        <v>1</v>
      </c>
      <c r="F13" s="1687">
        <v>1</v>
      </c>
      <c r="G13" s="1688">
        <v>965</v>
      </c>
      <c r="H13" s="1689">
        <v>965</v>
      </c>
      <c r="I13" s="1690"/>
      <c r="J13" s="1684"/>
      <c r="K13" s="1684"/>
    </row>
    <row r="14" spans="1:11" s="1677" customFormat="1" ht="29.25" customHeight="1">
      <c r="A14" s="1674"/>
      <c r="B14" s="1685">
        <v>11</v>
      </c>
      <c r="C14" s="1686" t="s">
        <v>25</v>
      </c>
      <c r="D14" s="1686" t="s">
        <v>15</v>
      </c>
      <c r="E14" s="1687">
        <v>0.4156</v>
      </c>
      <c r="F14" s="1687">
        <v>1</v>
      </c>
      <c r="G14" s="1692">
        <v>9936</v>
      </c>
      <c r="H14" s="1689">
        <v>4129.4016</v>
      </c>
      <c r="I14" s="1690"/>
      <c r="J14" s="1684"/>
      <c r="K14" s="1684"/>
    </row>
    <row r="15" spans="1:11" s="1677" customFormat="1" ht="24.75" customHeight="1">
      <c r="A15" s="1674"/>
      <c r="B15" s="1685">
        <v>12</v>
      </c>
      <c r="C15" s="1686" t="s">
        <v>26</v>
      </c>
      <c r="D15" s="1686" t="s">
        <v>9</v>
      </c>
      <c r="E15" s="1687">
        <v>1</v>
      </c>
      <c r="F15" s="1687">
        <v>2</v>
      </c>
      <c r="G15" s="1692">
        <v>850</v>
      </c>
      <c r="H15" s="1689">
        <v>1700</v>
      </c>
      <c r="I15" s="1690"/>
      <c r="J15" s="1684"/>
      <c r="K15" s="1684"/>
    </row>
    <row r="16" spans="1:11" s="1677" customFormat="1" ht="39" customHeight="1">
      <c r="A16" s="1674"/>
      <c r="B16" s="1685">
        <v>13</v>
      </c>
      <c r="C16" s="1686" t="s">
        <v>136</v>
      </c>
      <c r="D16" s="1686" t="s">
        <v>30</v>
      </c>
      <c r="E16" s="1687">
        <v>0.4156</v>
      </c>
      <c r="F16" s="1687">
        <v>1</v>
      </c>
      <c r="G16" s="1688">
        <v>8039</v>
      </c>
      <c r="H16" s="1689">
        <v>3341.0084</v>
      </c>
      <c r="I16" s="1690"/>
      <c r="J16" s="1684"/>
      <c r="K16" s="1684"/>
    </row>
    <row r="17" spans="1:11" s="1677" customFormat="1" ht="24" customHeight="1">
      <c r="A17" s="1674"/>
      <c r="B17" s="1685">
        <v>14</v>
      </c>
      <c r="C17" s="1686" t="s">
        <v>32</v>
      </c>
      <c r="D17" s="1686" t="s">
        <v>33</v>
      </c>
      <c r="E17" s="1687">
        <v>200</v>
      </c>
      <c r="F17" s="1687" t="s">
        <v>34</v>
      </c>
      <c r="G17" s="1688">
        <v>22.39</v>
      </c>
      <c r="H17" s="1689">
        <v>4478</v>
      </c>
      <c r="I17" s="1690"/>
      <c r="J17" s="1684"/>
      <c r="K17" s="1693"/>
    </row>
    <row r="18" spans="1:11" s="1677" customFormat="1" ht="27.75" customHeight="1">
      <c r="A18" s="1674"/>
      <c r="B18" s="1685">
        <v>15</v>
      </c>
      <c r="C18" s="1686" t="s">
        <v>35</v>
      </c>
      <c r="D18" s="1686" t="s">
        <v>36</v>
      </c>
      <c r="E18" s="1687">
        <v>1</v>
      </c>
      <c r="F18" s="1687" t="s">
        <v>34</v>
      </c>
      <c r="G18" s="1688">
        <v>408.6</v>
      </c>
      <c r="H18" s="1689">
        <v>408.6</v>
      </c>
      <c r="I18" s="1690"/>
      <c r="J18" s="1684"/>
      <c r="K18" s="1684"/>
    </row>
    <row r="19" spans="1:11" s="1677" customFormat="1" ht="24.75" customHeight="1">
      <c r="A19" s="1674"/>
      <c r="B19" s="1685">
        <v>16</v>
      </c>
      <c r="C19" s="1686" t="s">
        <v>37</v>
      </c>
      <c r="D19" s="1686" t="s">
        <v>38</v>
      </c>
      <c r="E19" s="1687">
        <v>45</v>
      </c>
      <c r="F19" s="1687" t="s">
        <v>34</v>
      </c>
      <c r="G19" s="1688">
        <v>20.13</v>
      </c>
      <c r="H19" s="1689">
        <v>905.85</v>
      </c>
      <c r="I19" s="1690"/>
      <c r="J19" s="1684"/>
      <c r="K19" s="1684"/>
    </row>
    <row r="20" spans="1:11" s="1677" customFormat="1" ht="36" customHeight="1">
      <c r="A20" s="1674"/>
      <c r="B20" s="1685">
        <v>17</v>
      </c>
      <c r="C20" s="1686" t="s">
        <v>39</v>
      </c>
      <c r="D20" s="1686" t="s">
        <v>33</v>
      </c>
      <c r="E20" s="1687">
        <v>100</v>
      </c>
      <c r="F20" s="1687" t="s">
        <v>34</v>
      </c>
      <c r="G20" s="1688">
        <v>41.8</v>
      </c>
      <c r="H20" s="1689">
        <v>4180</v>
      </c>
      <c r="I20" s="1690"/>
      <c r="J20" s="1684"/>
      <c r="K20" s="1684"/>
    </row>
    <row r="21" spans="2:11" ht="28.5" customHeight="1">
      <c r="B21" s="1685">
        <v>18</v>
      </c>
      <c r="C21" s="1686" t="s">
        <v>50</v>
      </c>
      <c r="D21" s="1686" t="s">
        <v>15</v>
      </c>
      <c r="E21" s="1687">
        <v>0.4156</v>
      </c>
      <c r="F21" s="1687">
        <v>12</v>
      </c>
      <c r="G21" s="1688">
        <v>3290</v>
      </c>
      <c r="H21" s="1689">
        <v>16407.888000000003</v>
      </c>
      <c r="I21" s="1690"/>
      <c r="J21" s="1694"/>
      <c r="K21" s="1694"/>
    </row>
    <row r="22" spans="2:12" ht="24" customHeight="1">
      <c r="B22" s="1685">
        <v>19</v>
      </c>
      <c r="C22" s="1686" t="s">
        <v>46</v>
      </c>
      <c r="D22" s="1686"/>
      <c r="E22" s="1687"/>
      <c r="F22" s="1687" t="s">
        <v>47</v>
      </c>
      <c r="G22" s="1688"/>
      <c r="H22" s="1689">
        <v>6383.616</v>
      </c>
      <c r="I22" s="1690"/>
      <c r="J22" s="1694"/>
      <c r="K22" s="1694"/>
      <c r="L22" s="1695"/>
    </row>
    <row r="23" spans="2:12" ht="24" customHeight="1">
      <c r="B23" s="1685">
        <v>20</v>
      </c>
      <c r="C23" s="1686" t="s">
        <v>48</v>
      </c>
      <c r="D23" s="1686" t="s">
        <v>38</v>
      </c>
      <c r="E23" s="1687"/>
      <c r="F23" s="1687"/>
      <c r="G23" s="1688"/>
      <c r="H23" s="1689">
        <v>1047.3120000000001</v>
      </c>
      <c r="I23" s="1690"/>
      <c r="J23" s="1694"/>
      <c r="K23" s="1694"/>
      <c r="L23" s="1695"/>
    </row>
    <row r="24" spans="2:12" ht="24" customHeight="1">
      <c r="B24" s="1685">
        <v>21</v>
      </c>
      <c r="C24" s="1686" t="s">
        <v>137</v>
      </c>
      <c r="D24" s="1686"/>
      <c r="E24" s="1687"/>
      <c r="F24" s="1687"/>
      <c r="G24" s="1688"/>
      <c r="H24" s="1689">
        <v>6500</v>
      </c>
      <c r="I24" s="1690"/>
      <c r="J24" s="1694"/>
      <c r="K24" s="1694"/>
      <c r="L24" s="1695"/>
    </row>
    <row r="25" spans="2:12" ht="24" customHeight="1">
      <c r="B25" s="1685">
        <v>22</v>
      </c>
      <c r="C25" s="1696" t="s">
        <v>70</v>
      </c>
      <c r="D25" s="1696" t="s">
        <v>66</v>
      </c>
      <c r="E25" s="1697">
        <v>2</v>
      </c>
      <c r="F25" s="1697">
        <v>1</v>
      </c>
      <c r="G25" s="1697">
        <v>1039.3</v>
      </c>
      <c r="H25" s="1698">
        <v>2078.6</v>
      </c>
      <c r="I25" s="1690"/>
      <c r="J25" s="1694"/>
      <c r="K25" s="1694"/>
      <c r="L25" s="1695"/>
    </row>
    <row r="26" spans="2:12" ht="24" customHeight="1">
      <c r="B26" s="1685">
        <v>23</v>
      </c>
      <c r="C26" s="1699" t="s">
        <v>71</v>
      </c>
      <c r="D26" s="1696" t="s">
        <v>66</v>
      </c>
      <c r="E26" s="1697">
        <v>3</v>
      </c>
      <c r="F26" s="1697">
        <v>1</v>
      </c>
      <c r="G26" s="1697">
        <v>1585.23</v>
      </c>
      <c r="H26" s="1698">
        <v>4755.69</v>
      </c>
      <c r="I26" s="1690"/>
      <c r="J26" s="1694"/>
      <c r="K26" s="1694"/>
      <c r="L26" s="1695"/>
    </row>
    <row r="27" spans="2:12" ht="24" customHeight="1">
      <c r="B27" s="1685">
        <v>24</v>
      </c>
      <c r="C27" s="1700" t="s">
        <v>72</v>
      </c>
      <c r="D27" s="1700" t="s">
        <v>73</v>
      </c>
      <c r="E27" s="1701">
        <v>2</v>
      </c>
      <c r="F27" s="1701">
        <v>1</v>
      </c>
      <c r="G27" s="1702">
        <v>4152</v>
      </c>
      <c r="H27" s="1703">
        <v>8304</v>
      </c>
      <c r="I27" s="1690"/>
      <c r="J27" s="1694"/>
      <c r="K27" s="1694"/>
      <c r="L27" s="1695"/>
    </row>
    <row r="28" spans="2:12" ht="24" customHeight="1">
      <c r="B28" s="1685">
        <v>25</v>
      </c>
      <c r="C28" s="1696" t="s">
        <v>65</v>
      </c>
      <c r="D28" s="1696" t="s">
        <v>66</v>
      </c>
      <c r="E28" s="1697">
        <v>2</v>
      </c>
      <c r="F28" s="1697">
        <v>1</v>
      </c>
      <c r="G28" s="1697">
        <v>1443.34</v>
      </c>
      <c r="H28" s="1698">
        <v>2886.68</v>
      </c>
      <c r="I28" s="1690"/>
      <c r="J28" s="1694"/>
      <c r="K28" s="1694"/>
      <c r="L28" s="1695"/>
    </row>
    <row r="29" spans="2:12" ht="24" customHeight="1">
      <c r="B29" s="1685">
        <v>26</v>
      </c>
      <c r="C29" s="1696" t="s">
        <v>67</v>
      </c>
      <c r="D29" s="1696" t="s">
        <v>66</v>
      </c>
      <c r="E29" s="1697">
        <v>3</v>
      </c>
      <c r="F29" s="1697">
        <v>1</v>
      </c>
      <c r="G29" s="1697">
        <v>1124.6</v>
      </c>
      <c r="H29" s="1698">
        <v>3373.8</v>
      </c>
      <c r="I29" s="1690"/>
      <c r="J29" s="1694"/>
      <c r="K29" s="1694"/>
      <c r="L29" s="1695"/>
    </row>
    <row r="30" spans="2:12" ht="24" customHeight="1">
      <c r="B30" s="1685">
        <v>27</v>
      </c>
      <c r="C30" s="1699" t="s">
        <v>68</v>
      </c>
      <c r="D30" s="1696" t="s">
        <v>69</v>
      </c>
      <c r="E30" s="1697">
        <v>2</v>
      </c>
      <c r="F30" s="1697">
        <v>1</v>
      </c>
      <c r="G30" s="1702">
        <v>531</v>
      </c>
      <c r="H30" s="1698">
        <v>1062</v>
      </c>
      <c r="I30" s="1690"/>
      <c r="J30" s="1694"/>
      <c r="K30" s="1694"/>
      <c r="L30" s="1695"/>
    </row>
    <row r="31" spans="2:11" ht="12">
      <c r="B31" s="1704" t="s">
        <v>53</v>
      </c>
      <c r="C31" s="1704"/>
      <c r="D31" s="1704"/>
      <c r="E31" s="1704"/>
      <c r="F31" s="1704"/>
      <c r="G31" s="1705"/>
      <c r="H31" s="1706">
        <v>84734.680648</v>
      </c>
      <c r="I31" s="1690"/>
      <c r="J31" s="1694"/>
      <c r="K31" s="1694"/>
    </row>
    <row r="33" spans="4:8" ht="12">
      <c r="D33" s="1674" t="s">
        <v>54</v>
      </c>
      <c r="H33" s="1707"/>
    </row>
    <row r="34" ht="12">
      <c r="D34" s="1674" t="s">
        <v>54</v>
      </c>
    </row>
    <row r="35" ht="12">
      <c r="E35" s="1708"/>
    </row>
    <row r="37" ht="12">
      <c r="E37" s="1708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B1">
      <selection activeCell="B1" sqref="B1"/>
    </sheetView>
  </sheetViews>
  <sheetFormatPr defaultColWidth="9.140625" defaultRowHeight="12.75"/>
  <cols>
    <col min="1" max="1" width="0" style="1709" hidden="1" customWidth="1"/>
    <col min="2" max="2" width="7.00390625" style="1709" customWidth="1"/>
    <col min="3" max="3" width="50.00390625" style="1709" customWidth="1"/>
    <col min="4" max="4" width="18.00390625" style="1709" customWidth="1"/>
    <col min="5" max="5" width="13.140625" style="1709" customWidth="1"/>
    <col min="6" max="6" width="9.28125" style="1709" customWidth="1"/>
    <col min="7" max="7" width="12.00390625" style="1709" customWidth="1"/>
    <col min="8" max="8" width="11.421875" style="1709" customWidth="1"/>
    <col min="9" max="9" width="5.8515625" style="1710" customWidth="1"/>
    <col min="10" max="10" width="4.00390625" style="1710" customWidth="1"/>
    <col min="11" max="11" width="0.71875" style="1710" customWidth="1"/>
    <col min="12" max="12" width="1.1484375" style="1710" customWidth="1"/>
    <col min="13" max="16384" width="9.140625" style="1710" customWidth="1"/>
  </cols>
  <sheetData>
    <row r="1" spans="1:9" s="1712" customFormat="1" ht="33" customHeight="1">
      <c r="A1" s="1709"/>
      <c r="B1" s="3445" t="s">
        <v>234</v>
      </c>
      <c r="C1" s="3445"/>
      <c r="D1" s="3445"/>
      <c r="E1" s="3445"/>
      <c r="F1" s="3445"/>
      <c r="G1" s="3445"/>
      <c r="H1" s="3445"/>
      <c r="I1" s="1711"/>
    </row>
    <row r="2" spans="1:9" s="1712" customFormat="1" ht="12">
      <c r="A2" s="1709"/>
      <c r="B2" s="1709"/>
      <c r="C2" s="1709"/>
      <c r="D2" s="1709"/>
      <c r="E2" s="1709"/>
      <c r="F2" s="1709"/>
      <c r="G2" s="1709"/>
      <c r="H2" s="1709"/>
      <c r="I2" s="1711"/>
    </row>
    <row r="3" spans="1:12" s="1712" customFormat="1" ht="52.5" customHeight="1">
      <c r="A3" s="1713"/>
      <c r="B3" s="1714" t="s">
        <v>1</v>
      </c>
      <c r="C3" s="1715" t="s">
        <v>2</v>
      </c>
      <c r="D3" s="1715" t="s">
        <v>3</v>
      </c>
      <c r="E3" s="1716" t="s">
        <v>4</v>
      </c>
      <c r="F3" s="1716" t="s">
        <v>5</v>
      </c>
      <c r="G3" s="1716" t="s">
        <v>6</v>
      </c>
      <c r="H3" s="1717" t="s">
        <v>7</v>
      </c>
      <c r="I3" s="1718"/>
      <c r="J3" s="1719"/>
      <c r="K3" s="1719"/>
      <c r="L3" s="1719"/>
    </row>
    <row r="4" spans="1:12" s="1712" customFormat="1" ht="24.75" customHeight="1">
      <c r="A4" s="1709"/>
      <c r="B4" s="1720">
        <v>1</v>
      </c>
      <c r="C4" s="1721" t="s">
        <v>8</v>
      </c>
      <c r="D4" s="1721" t="s">
        <v>9</v>
      </c>
      <c r="E4" s="1722">
        <v>1</v>
      </c>
      <c r="F4" s="1722">
        <v>1</v>
      </c>
      <c r="G4" s="1723">
        <v>5460</v>
      </c>
      <c r="H4" s="1724">
        <v>5460</v>
      </c>
      <c r="I4" s="1725"/>
      <c r="J4" s="1719"/>
      <c r="K4" s="1719"/>
      <c r="L4" s="1719"/>
    </row>
    <row r="5" spans="1:12" s="1712" customFormat="1" ht="25.5" customHeight="1">
      <c r="A5" s="1709"/>
      <c r="B5" s="1720">
        <v>2</v>
      </c>
      <c r="C5" s="1721" t="s">
        <v>10</v>
      </c>
      <c r="D5" s="1721" t="s">
        <v>11</v>
      </c>
      <c r="E5" s="1722">
        <v>0.05</v>
      </c>
      <c r="F5" s="1722">
        <v>2</v>
      </c>
      <c r="G5" s="1723">
        <v>6500</v>
      </c>
      <c r="H5" s="1724">
        <v>650</v>
      </c>
      <c r="I5" s="1725"/>
      <c r="J5" s="1719"/>
      <c r="K5" s="1719"/>
      <c r="L5" s="1719"/>
    </row>
    <row r="6" spans="1:12" s="1712" customFormat="1" ht="22.5" customHeight="1">
      <c r="A6" s="1709"/>
      <c r="B6" s="1720">
        <v>3</v>
      </c>
      <c r="C6" s="1721" t="s">
        <v>12</v>
      </c>
      <c r="D6" s="1721" t="s">
        <v>28</v>
      </c>
      <c r="E6" s="1722">
        <v>3</v>
      </c>
      <c r="F6" s="1722">
        <v>2</v>
      </c>
      <c r="G6" s="1723">
        <v>146.72</v>
      </c>
      <c r="H6" s="1724">
        <v>880.32</v>
      </c>
      <c r="I6" s="1725"/>
      <c r="J6" s="1719"/>
      <c r="K6" s="1719"/>
      <c r="L6" s="1719"/>
    </row>
    <row r="7" spans="1:12" s="1712" customFormat="1" ht="24" customHeight="1">
      <c r="A7" s="1709"/>
      <c r="B7" s="1720">
        <v>4</v>
      </c>
      <c r="C7" s="1721" t="s">
        <v>14</v>
      </c>
      <c r="D7" s="1721" t="s">
        <v>15</v>
      </c>
      <c r="E7" s="1722">
        <v>0.4023</v>
      </c>
      <c r="F7" s="1722">
        <v>1</v>
      </c>
      <c r="G7" s="1723">
        <v>1500</v>
      </c>
      <c r="H7" s="1724">
        <v>603.45</v>
      </c>
      <c r="I7" s="1725"/>
      <c r="J7" s="1719"/>
      <c r="K7" s="1719"/>
      <c r="L7" s="1719"/>
    </row>
    <row r="8" spans="1:12" s="1712" customFormat="1" ht="24.75" customHeight="1">
      <c r="A8" s="1709"/>
      <c r="B8" s="1720">
        <v>5</v>
      </c>
      <c r="C8" s="1721" t="s">
        <v>16</v>
      </c>
      <c r="D8" s="1721" t="s">
        <v>15</v>
      </c>
      <c r="E8" s="1722">
        <v>0.4023</v>
      </c>
      <c r="F8" s="1722">
        <v>2</v>
      </c>
      <c r="G8" s="1723">
        <v>1440</v>
      </c>
      <c r="H8" s="1724">
        <v>1158.624</v>
      </c>
      <c r="I8" s="1725"/>
      <c r="J8" s="1719"/>
      <c r="K8" s="1719"/>
      <c r="L8" s="1719"/>
    </row>
    <row r="9" spans="1:12" s="1712" customFormat="1" ht="25.5" customHeight="1">
      <c r="A9" s="1709"/>
      <c r="B9" s="1720">
        <v>6</v>
      </c>
      <c r="C9" s="1721" t="s">
        <v>17</v>
      </c>
      <c r="D9" s="1721" t="s">
        <v>15</v>
      </c>
      <c r="E9" s="1722">
        <v>0.4023</v>
      </c>
      <c r="F9" s="1722">
        <v>2</v>
      </c>
      <c r="G9" s="1723">
        <v>1320</v>
      </c>
      <c r="H9" s="1724">
        <v>1062.072</v>
      </c>
      <c r="I9" s="1725"/>
      <c r="J9" s="1719"/>
      <c r="K9" s="1719"/>
      <c r="L9" s="1719"/>
    </row>
    <row r="10" spans="1:12" s="1712" customFormat="1" ht="26.25" customHeight="1">
      <c r="A10" s="1709"/>
      <c r="B10" s="1720">
        <v>7</v>
      </c>
      <c r="C10" s="1721" t="s">
        <v>18</v>
      </c>
      <c r="D10" s="1721" t="s">
        <v>19</v>
      </c>
      <c r="E10" s="1722">
        <v>0.2</v>
      </c>
      <c r="F10" s="1722">
        <v>2</v>
      </c>
      <c r="G10" s="1723">
        <v>559.29</v>
      </c>
      <c r="H10" s="1724">
        <v>223.716</v>
      </c>
      <c r="I10" s="1725"/>
      <c r="J10" s="1719"/>
      <c r="K10" s="1719"/>
      <c r="L10" s="1719"/>
    </row>
    <row r="11" spans="1:12" s="1712" customFormat="1" ht="39.75" customHeight="1">
      <c r="A11" s="1709"/>
      <c r="B11" s="1720">
        <v>8</v>
      </c>
      <c r="C11" s="1721" t="s">
        <v>169</v>
      </c>
      <c r="D11" s="1721" t="s">
        <v>15</v>
      </c>
      <c r="E11" s="1722">
        <v>0.4023</v>
      </c>
      <c r="F11" s="1722">
        <v>2</v>
      </c>
      <c r="G11" s="1723">
        <v>1099</v>
      </c>
      <c r="H11" s="1724">
        <v>884.2554</v>
      </c>
      <c r="I11" s="1725"/>
      <c r="J11" s="1719"/>
      <c r="K11" s="1719"/>
      <c r="L11" s="1719"/>
    </row>
    <row r="12" spans="1:12" s="1712" customFormat="1" ht="36.75" customHeight="1">
      <c r="A12" s="1709"/>
      <c r="B12" s="1720">
        <v>9</v>
      </c>
      <c r="C12" s="1721" t="s">
        <v>105</v>
      </c>
      <c r="D12" s="1721" t="s">
        <v>15</v>
      </c>
      <c r="E12" s="1722">
        <v>0.4023</v>
      </c>
      <c r="F12" s="1722">
        <v>1</v>
      </c>
      <c r="G12" s="1726">
        <v>1710</v>
      </c>
      <c r="H12" s="1724">
        <v>687.933</v>
      </c>
      <c r="I12" s="1725"/>
      <c r="J12" s="1719"/>
      <c r="K12" s="1719"/>
      <c r="L12" s="1719"/>
    </row>
    <row r="13" spans="1:12" s="1712" customFormat="1" ht="28.5" customHeight="1">
      <c r="A13" s="1709"/>
      <c r="B13" s="1720">
        <v>10</v>
      </c>
      <c r="C13" s="1721" t="s">
        <v>22</v>
      </c>
      <c r="D13" s="1721" t="s">
        <v>23</v>
      </c>
      <c r="E13" s="1722">
        <v>1</v>
      </c>
      <c r="F13" s="1722">
        <v>1</v>
      </c>
      <c r="G13" s="1723">
        <v>965</v>
      </c>
      <c r="H13" s="1724">
        <v>965</v>
      </c>
      <c r="I13" s="1725"/>
      <c r="J13" s="1719"/>
      <c r="K13" s="1719"/>
      <c r="L13" s="1719"/>
    </row>
    <row r="14" spans="1:12" s="1712" customFormat="1" ht="29.25" customHeight="1">
      <c r="A14" s="1709"/>
      <c r="B14" s="1720">
        <v>11</v>
      </c>
      <c r="C14" s="1721" t="s">
        <v>25</v>
      </c>
      <c r="D14" s="1721" t="s">
        <v>15</v>
      </c>
      <c r="E14" s="1722">
        <v>0.4023</v>
      </c>
      <c r="F14" s="1722">
        <v>1</v>
      </c>
      <c r="G14" s="1727">
        <v>9936</v>
      </c>
      <c r="H14" s="1724">
        <v>3997.2527999999998</v>
      </c>
      <c r="I14" s="1725"/>
      <c r="J14" s="1719"/>
      <c r="K14" s="1719"/>
      <c r="L14" s="1719"/>
    </row>
    <row r="15" spans="1:12" s="1712" customFormat="1" ht="24.75" customHeight="1">
      <c r="A15" s="1709"/>
      <c r="B15" s="1720">
        <v>12</v>
      </c>
      <c r="C15" s="1721" t="s">
        <v>26</v>
      </c>
      <c r="D15" s="1721" t="s">
        <v>9</v>
      </c>
      <c r="E15" s="1722">
        <v>1</v>
      </c>
      <c r="F15" s="1722">
        <v>1</v>
      </c>
      <c r="G15" s="1727">
        <v>850</v>
      </c>
      <c r="H15" s="1724">
        <v>850</v>
      </c>
      <c r="I15" s="1725"/>
      <c r="J15" s="1719"/>
      <c r="K15" s="1719"/>
      <c r="L15" s="1719"/>
    </row>
    <row r="16" spans="1:12" s="1712" customFormat="1" ht="33.75" customHeight="1">
      <c r="A16" s="1709"/>
      <c r="B16" s="1720">
        <v>13</v>
      </c>
      <c r="C16" s="1721" t="s">
        <v>136</v>
      </c>
      <c r="D16" s="1721" t="s">
        <v>30</v>
      </c>
      <c r="E16" s="1722">
        <v>0.4023</v>
      </c>
      <c r="F16" s="1722">
        <v>1</v>
      </c>
      <c r="G16" s="1723">
        <v>8039</v>
      </c>
      <c r="H16" s="1724">
        <v>3234.0897</v>
      </c>
      <c r="I16" s="1725"/>
      <c r="J16" s="1719"/>
      <c r="K16" s="1719"/>
      <c r="L16" s="1719"/>
    </row>
    <row r="17" spans="1:12" s="1712" customFormat="1" ht="24" customHeight="1">
      <c r="A17" s="1709"/>
      <c r="B17" s="1720">
        <v>14</v>
      </c>
      <c r="C17" s="1721" t="s">
        <v>32</v>
      </c>
      <c r="D17" s="1721" t="s">
        <v>33</v>
      </c>
      <c r="E17" s="1722">
        <v>180</v>
      </c>
      <c r="F17" s="1722" t="s">
        <v>34</v>
      </c>
      <c r="G17" s="1723">
        <v>22.39</v>
      </c>
      <c r="H17" s="1724">
        <v>4030.2</v>
      </c>
      <c r="I17" s="1725"/>
      <c r="J17" s="1719"/>
      <c r="K17" s="1728"/>
      <c r="L17" s="1719"/>
    </row>
    <row r="18" spans="1:12" s="1712" customFormat="1" ht="27.75" customHeight="1">
      <c r="A18" s="1709"/>
      <c r="B18" s="1720">
        <v>15</v>
      </c>
      <c r="C18" s="1721" t="s">
        <v>35</v>
      </c>
      <c r="D18" s="1721" t="s">
        <v>36</v>
      </c>
      <c r="E18" s="1722">
        <v>0.3</v>
      </c>
      <c r="F18" s="1722" t="s">
        <v>34</v>
      </c>
      <c r="G18" s="1723">
        <v>408.6</v>
      </c>
      <c r="H18" s="1724">
        <v>122.58</v>
      </c>
      <c r="I18" s="1725"/>
      <c r="J18" s="1728"/>
      <c r="K18" s="1719"/>
      <c r="L18" s="1719"/>
    </row>
    <row r="19" spans="1:12" s="1712" customFormat="1" ht="24.75" customHeight="1">
      <c r="A19" s="1709"/>
      <c r="B19" s="1720">
        <v>16</v>
      </c>
      <c r="C19" s="1721" t="s">
        <v>37</v>
      </c>
      <c r="D19" s="1721" t="s">
        <v>38</v>
      </c>
      <c r="E19" s="1722">
        <v>45</v>
      </c>
      <c r="F19" s="1722" t="s">
        <v>34</v>
      </c>
      <c r="G19" s="1723">
        <v>20.13</v>
      </c>
      <c r="H19" s="1724">
        <v>905.85</v>
      </c>
      <c r="I19" s="1725"/>
      <c r="J19" s="1719"/>
      <c r="K19" s="1719"/>
      <c r="L19" s="1719"/>
    </row>
    <row r="20" spans="1:12" s="1712" customFormat="1" ht="36" customHeight="1">
      <c r="A20" s="1709"/>
      <c r="B20" s="1720">
        <v>17</v>
      </c>
      <c r="C20" s="1721" t="s">
        <v>39</v>
      </c>
      <c r="D20" s="1721" t="s">
        <v>33</v>
      </c>
      <c r="E20" s="1722">
        <v>110</v>
      </c>
      <c r="F20" s="1722" t="s">
        <v>34</v>
      </c>
      <c r="G20" s="1723">
        <v>41.8</v>
      </c>
      <c r="H20" s="1724">
        <v>4598</v>
      </c>
      <c r="I20" s="1725"/>
      <c r="J20" s="1719"/>
      <c r="K20" s="1719"/>
      <c r="L20" s="1719"/>
    </row>
    <row r="21" spans="1:12" s="1712" customFormat="1" ht="21" customHeight="1">
      <c r="A21" s="1709"/>
      <c r="B21" s="1720">
        <v>18</v>
      </c>
      <c r="C21" s="1721" t="s">
        <v>46</v>
      </c>
      <c r="D21" s="1721"/>
      <c r="E21" s="1722"/>
      <c r="F21" s="1722" t="s">
        <v>47</v>
      </c>
      <c r="G21" s="1723"/>
      <c r="H21" s="1724">
        <v>6179.3279999999995</v>
      </c>
      <c r="I21" s="1725"/>
      <c r="J21" s="1719"/>
      <c r="K21" s="1719"/>
      <c r="L21" s="1719"/>
    </row>
    <row r="22" spans="1:12" s="1712" customFormat="1" ht="21" customHeight="1">
      <c r="A22" s="1709"/>
      <c r="B22" s="1720">
        <v>19</v>
      </c>
      <c r="C22" s="1721" t="s">
        <v>48</v>
      </c>
      <c r="D22" s="1721" t="s">
        <v>38</v>
      </c>
      <c r="E22" s="1722"/>
      <c r="F22" s="1722"/>
      <c r="G22" s="1723"/>
      <c r="H22" s="1724">
        <v>1013.796</v>
      </c>
      <c r="I22" s="1725"/>
      <c r="J22" s="1719"/>
      <c r="K22" s="1719"/>
      <c r="L22" s="1719"/>
    </row>
    <row r="23" spans="2:12" ht="24.75" customHeight="1">
      <c r="B23" s="1720">
        <v>20</v>
      </c>
      <c r="C23" s="1721" t="s">
        <v>50</v>
      </c>
      <c r="D23" s="1721" t="s">
        <v>15</v>
      </c>
      <c r="E23" s="1722">
        <v>0.4023</v>
      </c>
      <c r="F23" s="1722">
        <v>12</v>
      </c>
      <c r="G23" s="1723">
        <v>3290</v>
      </c>
      <c r="H23" s="1724">
        <v>15882.804000000002</v>
      </c>
      <c r="I23" s="1725"/>
      <c r="J23" s="1729"/>
      <c r="K23" s="1729"/>
      <c r="L23" s="1729"/>
    </row>
    <row r="24" spans="2:12" ht="21.75" customHeight="1">
      <c r="B24" s="1720">
        <v>21</v>
      </c>
      <c r="C24" s="1721" t="s">
        <v>64</v>
      </c>
      <c r="D24" s="1721"/>
      <c r="E24" s="1722"/>
      <c r="F24" s="1722"/>
      <c r="G24" s="1723"/>
      <c r="H24" s="1724">
        <v>500</v>
      </c>
      <c r="I24" s="1725"/>
      <c r="J24" s="1729"/>
      <c r="K24" s="1729"/>
      <c r="L24" s="1729"/>
    </row>
    <row r="25" spans="1:12" s="1712" customFormat="1" ht="24" customHeight="1">
      <c r="A25" s="1709"/>
      <c r="B25" s="1720">
        <v>22</v>
      </c>
      <c r="C25" s="1730" t="s">
        <v>70</v>
      </c>
      <c r="D25" s="1730" t="s">
        <v>66</v>
      </c>
      <c r="E25" s="1731">
        <v>2</v>
      </c>
      <c r="F25" s="1731">
        <v>1</v>
      </c>
      <c r="G25" s="1731">
        <v>1039.3</v>
      </c>
      <c r="H25" s="1732">
        <v>2078.6</v>
      </c>
      <c r="I25" s="1725"/>
      <c r="J25" s="1719"/>
      <c r="K25" s="1719"/>
      <c r="L25" s="1719"/>
    </row>
    <row r="26" spans="1:12" s="1712" customFormat="1" ht="24" customHeight="1">
      <c r="A26" s="1709"/>
      <c r="B26" s="1720">
        <v>23</v>
      </c>
      <c r="C26" s="1733" t="s">
        <v>71</v>
      </c>
      <c r="D26" s="1730" t="s">
        <v>66</v>
      </c>
      <c r="E26" s="1731">
        <v>3</v>
      </c>
      <c r="F26" s="1731">
        <v>1</v>
      </c>
      <c r="G26" s="1731">
        <v>1585.23</v>
      </c>
      <c r="H26" s="1732">
        <v>4755.69</v>
      </c>
      <c r="I26" s="1725"/>
      <c r="J26" s="1719"/>
      <c r="K26" s="1719"/>
      <c r="L26" s="1719"/>
    </row>
    <row r="27" spans="2:12" ht="21.75" customHeight="1">
      <c r="B27" s="1720">
        <v>24</v>
      </c>
      <c r="C27" s="1734" t="s">
        <v>72</v>
      </c>
      <c r="D27" s="1734" t="s">
        <v>73</v>
      </c>
      <c r="E27" s="1735">
        <v>2</v>
      </c>
      <c r="F27" s="1735">
        <v>1</v>
      </c>
      <c r="G27" s="1736">
        <v>4152</v>
      </c>
      <c r="H27" s="1737">
        <v>8304</v>
      </c>
      <c r="I27" s="1725"/>
      <c r="J27" s="1729"/>
      <c r="K27" s="1729"/>
      <c r="L27" s="1729"/>
    </row>
    <row r="28" spans="2:12" ht="21.75" customHeight="1">
      <c r="B28" s="1720">
        <v>25</v>
      </c>
      <c r="C28" s="1730" t="s">
        <v>74</v>
      </c>
      <c r="D28" s="1730" t="s">
        <v>75</v>
      </c>
      <c r="E28" s="1731">
        <v>1</v>
      </c>
      <c r="F28" s="1731">
        <v>1</v>
      </c>
      <c r="G28" s="1731">
        <v>4152</v>
      </c>
      <c r="H28" s="1732">
        <v>4152</v>
      </c>
      <c r="I28" s="1725"/>
      <c r="J28" s="1729"/>
      <c r="K28" s="1729"/>
      <c r="L28" s="1729"/>
    </row>
    <row r="29" spans="2:12" ht="24" customHeight="1">
      <c r="B29" s="1720">
        <v>26</v>
      </c>
      <c r="C29" s="1730" t="s">
        <v>65</v>
      </c>
      <c r="D29" s="1730" t="s">
        <v>66</v>
      </c>
      <c r="E29" s="1731">
        <v>4</v>
      </c>
      <c r="F29" s="1731">
        <v>1</v>
      </c>
      <c r="G29" s="1731">
        <v>1443.34</v>
      </c>
      <c r="H29" s="1732">
        <v>5773.36</v>
      </c>
      <c r="I29" s="1725"/>
      <c r="J29" s="1729"/>
      <c r="K29" s="1729"/>
      <c r="L29" s="1738"/>
    </row>
    <row r="30" spans="2:12" ht="24" customHeight="1">
      <c r="B30" s="1720">
        <v>27</v>
      </c>
      <c r="C30" s="1730" t="s">
        <v>67</v>
      </c>
      <c r="D30" s="1730" t="s">
        <v>66</v>
      </c>
      <c r="E30" s="1731">
        <v>2</v>
      </c>
      <c r="F30" s="1731">
        <v>1</v>
      </c>
      <c r="G30" s="1731">
        <v>1124.6</v>
      </c>
      <c r="H30" s="1732">
        <v>2249.2</v>
      </c>
      <c r="I30" s="1725"/>
      <c r="J30" s="1729"/>
      <c r="K30" s="1729"/>
      <c r="L30" s="1738"/>
    </row>
    <row r="31" spans="2:12" ht="29.25" customHeight="1">
      <c r="B31" s="1720">
        <v>28</v>
      </c>
      <c r="C31" s="1739" t="s">
        <v>68</v>
      </c>
      <c r="D31" s="1734" t="s">
        <v>69</v>
      </c>
      <c r="E31" s="1735">
        <v>2</v>
      </c>
      <c r="F31" s="1735">
        <v>1</v>
      </c>
      <c r="G31" s="1740">
        <v>531</v>
      </c>
      <c r="H31" s="1737">
        <v>1062</v>
      </c>
      <c r="I31" s="1725"/>
      <c r="J31" s="1729"/>
      <c r="K31" s="1729"/>
      <c r="L31" s="1729"/>
    </row>
    <row r="32" spans="2:12" ht="12">
      <c r="B32" s="1741" t="s">
        <v>53</v>
      </c>
      <c r="C32" s="1742"/>
      <c r="D32" s="1742"/>
      <c r="E32" s="1742"/>
      <c r="F32" s="1742"/>
      <c r="G32" s="1742"/>
      <c r="H32" s="1743">
        <v>82264.12090000001</v>
      </c>
      <c r="I32" s="1744"/>
      <c r="J32" s="1729"/>
      <c r="K32" s="1729"/>
      <c r="L32" s="1729"/>
    </row>
    <row r="33" spans="8:9" ht="12">
      <c r="H33" s="1745"/>
      <c r="I33" s="1710" t="s">
        <v>54</v>
      </c>
    </row>
    <row r="34" spans="3:4" ht="12">
      <c r="C34" s="1746"/>
      <c r="D34" s="1709" t="s">
        <v>54</v>
      </c>
    </row>
    <row r="35" ht="12">
      <c r="D35" s="1709" t="s">
        <v>54</v>
      </c>
    </row>
    <row r="36" spans="3:10" ht="12">
      <c r="C36" s="1746"/>
      <c r="J36" s="1710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B1">
      <selection activeCell="G4" sqref="G4"/>
    </sheetView>
  </sheetViews>
  <sheetFormatPr defaultColWidth="9.140625" defaultRowHeight="12.75"/>
  <cols>
    <col min="1" max="1" width="0" style="175" hidden="1" customWidth="1"/>
    <col min="2" max="2" width="5.28125" style="175" customWidth="1"/>
    <col min="3" max="3" width="50.00390625" style="175" customWidth="1"/>
    <col min="4" max="4" width="15.421875" style="175" customWidth="1"/>
    <col min="5" max="5" width="9.8515625" style="175" customWidth="1"/>
    <col min="6" max="6" width="8.140625" style="175" customWidth="1"/>
    <col min="7" max="7" width="10.8515625" style="175" customWidth="1"/>
    <col min="8" max="9" width="0" style="175" hidden="1" customWidth="1"/>
    <col min="10" max="10" width="12.28125" style="175" customWidth="1"/>
    <col min="11" max="11" width="6.140625" style="176" customWidth="1"/>
    <col min="12" max="12" width="2.421875" style="177" customWidth="1"/>
    <col min="13" max="13" width="7.140625" style="177" customWidth="1"/>
    <col min="14" max="16384" width="9.140625" style="177" customWidth="1"/>
  </cols>
  <sheetData>
    <row r="1" spans="1:11" s="178" customFormat="1" ht="33" customHeight="1">
      <c r="A1" s="175"/>
      <c r="B1" s="3398" t="s">
        <v>79</v>
      </c>
      <c r="C1" s="3398"/>
      <c r="D1" s="3398"/>
      <c r="E1" s="3398"/>
      <c r="F1" s="3398"/>
      <c r="G1" s="3398"/>
      <c r="H1" s="3398"/>
      <c r="I1" s="3398"/>
      <c r="J1" s="3398"/>
      <c r="K1" s="176"/>
    </row>
    <row r="2" spans="1:11" s="178" customFormat="1" ht="14.25" customHeight="1">
      <c r="A2" s="175"/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3" s="178" customFormat="1" ht="52.5" customHeight="1">
      <c r="A3" s="180"/>
      <c r="B3" s="181" t="s">
        <v>1</v>
      </c>
      <c r="C3" s="182" t="s">
        <v>2</v>
      </c>
      <c r="D3" s="182" t="s">
        <v>3</v>
      </c>
      <c r="E3" s="183" t="s">
        <v>4</v>
      </c>
      <c r="F3" s="183" t="s">
        <v>5</v>
      </c>
      <c r="G3" s="183" t="s">
        <v>6</v>
      </c>
      <c r="H3" s="183"/>
      <c r="I3" s="183"/>
      <c r="J3" s="184" t="s">
        <v>7</v>
      </c>
      <c r="K3" s="185"/>
      <c r="L3" s="186"/>
      <c r="M3" s="186"/>
    </row>
    <row r="4" spans="1:13" s="178" customFormat="1" ht="21" customHeight="1">
      <c r="A4" s="175"/>
      <c r="B4" s="187">
        <v>1</v>
      </c>
      <c r="C4" s="188" t="s">
        <v>8</v>
      </c>
      <c r="D4" s="188" t="s">
        <v>9</v>
      </c>
      <c r="E4" s="189">
        <v>1</v>
      </c>
      <c r="F4" s="189">
        <v>1</v>
      </c>
      <c r="G4" s="190">
        <v>5460</v>
      </c>
      <c r="H4" s="190"/>
      <c r="I4" s="190"/>
      <c r="J4" s="191">
        <v>5460</v>
      </c>
      <c r="K4" s="192"/>
      <c r="L4" s="186"/>
      <c r="M4" s="186"/>
    </row>
    <row r="5" spans="1:13" s="178" customFormat="1" ht="25.5" customHeight="1">
      <c r="A5" s="175"/>
      <c r="B5" s="187">
        <v>2</v>
      </c>
      <c r="C5" s="188" t="s">
        <v>10</v>
      </c>
      <c r="D5" s="188" t="s">
        <v>11</v>
      </c>
      <c r="E5" s="189">
        <v>0.2</v>
      </c>
      <c r="F5" s="189">
        <v>2</v>
      </c>
      <c r="G5" s="190">
        <v>6500</v>
      </c>
      <c r="H5" s="190"/>
      <c r="I5" s="190"/>
      <c r="J5" s="191">
        <v>2600</v>
      </c>
      <c r="K5" s="192"/>
      <c r="L5" s="186"/>
      <c r="M5" s="186"/>
    </row>
    <row r="6" spans="1:13" s="178" customFormat="1" ht="18.75" customHeight="1">
      <c r="A6" s="175"/>
      <c r="B6" s="187">
        <v>3</v>
      </c>
      <c r="C6" s="188" t="s">
        <v>12</v>
      </c>
      <c r="D6" s="188" t="s">
        <v>13</v>
      </c>
      <c r="E6" s="189">
        <v>40</v>
      </c>
      <c r="F6" s="189">
        <v>2</v>
      </c>
      <c r="G6" s="190">
        <v>146.72</v>
      </c>
      <c r="H6" s="190"/>
      <c r="I6" s="190"/>
      <c r="J6" s="191">
        <v>11737.6</v>
      </c>
      <c r="K6" s="192"/>
      <c r="L6" s="186"/>
      <c r="M6" s="186"/>
    </row>
    <row r="7" spans="1:13" s="178" customFormat="1" ht="24" customHeight="1">
      <c r="A7" s="175"/>
      <c r="B7" s="187">
        <v>4</v>
      </c>
      <c r="C7" s="188" t="s">
        <v>14</v>
      </c>
      <c r="D7" s="193" t="s">
        <v>15</v>
      </c>
      <c r="E7" s="189">
        <v>2.428</v>
      </c>
      <c r="F7" s="189">
        <v>2</v>
      </c>
      <c r="G7" s="190">
        <v>1500</v>
      </c>
      <c r="H7" s="190"/>
      <c r="I7" s="190"/>
      <c r="J7" s="191">
        <v>7284</v>
      </c>
      <c r="K7" s="192"/>
      <c r="L7" s="186"/>
      <c r="M7" s="186"/>
    </row>
    <row r="8" spans="1:13" s="178" customFormat="1" ht="27.75" customHeight="1">
      <c r="A8" s="175"/>
      <c r="B8" s="187">
        <v>5</v>
      </c>
      <c r="C8" s="188" t="s">
        <v>16</v>
      </c>
      <c r="D8" s="193" t="s">
        <v>15</v>
      </c>
      <c r="E8" s="189">
        <v>2.428</v>
      </c>
      <c r="F8" s="189">
        <v>2</v>
      </c>
      <c r="G8" s="190">
        <v>1440</v>
      </c>
      <c r="H8" s="190"/>
      <c r="I8" s="190"/>
      <c r="J8" s="191">
        <v>6992.64</v>
      </c>
      <c r="K8" s="192"/>
      <c r="L8" s="186"/>
      <c r="M8" s="186"/>
    </row>
    <row r="9" spans="1:13" s="178" customFormat="1" ht="20.25" customHeight="1">
      <c r="A9" s="175"/>
      <c r="B9" s="187">
        <v>6</v>
      </c>
      <c r="C9" s="188" t="s">
        <v>17</v>
      </c>
      <c r="D9" s="193" t="s">
        <v>15</v>
      </c>
      <c r="E9" s="189">
        <v>2.428</v>
      </c>
      <c r="F9" s="189">
        <v>2</v>
      </c>
      <c r="G9" s="190">
        <v>1320</v>
      </c>
      <c r="H9" s="190"/>
      <c r="I9" s="190"/>
      <c r="J9" s="191">
        <v>6409.92</v>
      </c>
      <c r="K9" s="192"/>
      <c r="L9" s="186"/>
      <c r="M9" s="186"/>
    </row>
    <row r="10" spans="1:13" s="178" customFormat="1" ht="20.25" customHeight="1">
      <c r="A10" s="175"/>
      <c r="B10" s="187">
        <v>7</v>
      </c>
      <c r="C10" s="188" t="s">
        <v>18</v>
      </c>
      <c r="D10" s="193" t="s">
        <v>19</v>
      </c>
      <c r="E10" s="189">
        <v>0.5</v>
      </c>
      <c r="F10" s="189">
        <v>2</v>
      </c>
      <c r="G10" s="190">
        <v>559.29</v>
      </c>
      <c r="H10" s="190"/>
      <c r="I10" s="190"/>
      <c r="J10" s="191">
        <v>559.29</v>
      </c>
      <c r="K10" s="192"/>
      <c r="L10" s="186"/>
      <c r="M10" s="186"/>
    </row>
    <row r="11" spans="1:13" s="178" customFormat="1" ht="45" customHeight="1">
      <c r="A11" s="175"/>
      <c r="B11" s="187">
        <v>8</v>
      </c>
      <c r="C11" s="188" t="s">
        <v>20</v>
      </c>
      <c r="D11" s="193" t="s">
        <v>15</v>
      </c>
      <c r="E11" s="189">
        <v>2.428</v>
      </c>
      <c r="F11" s="189">
        <v>2</v>
      </c>
      <c r="G11" s="190">
        <v>3003.38</v>
      </c>
      <c r="H11" s="190"/>
      <c r="I11" s="190"/>
      <c r="J11" s="191">
        <v>14584.41328</v>
      </c>
      <c r="K11" s="192"/>
      <c r="L11" s="186"/>
      <c r="M11" s="186"/>
    </row>
    <row r="12" spans="1:13" s="178" customFormat="1" ht="54.75" customHeight="1">
      <c r="A12" s="175"/>
      <c r="B12" s="187">
        <v>9</v>
      </c>
      <c r="C12" s="188" t="s">
        <v>21</v>
      </c>
      <c r="D12" s="193" t="s">
        <v>15</v>
      </c>
      <c r="E12" s="189">
        <v>2.428</v>
      </c>
      <c r="F12" s="189">
        <v>2</v>
      </c>
      <c r="G12" s="194">
        <v>1710</v>
      </c>
      <c r="H12" s="194"/>
      <c r="I12" s="194"/>
      <c r="J12" s="191">
        <v>8303.76</v>
      </c>
      <c r="K12" s="192"/>
      <c r="L12" s="186"/>
      <c r="M12" s="186"/>
    </row>
    <row r="13" spans="1:13" s="178" customFormat="1" ht="25.5" customHeight="1">
      <c r="A13" s="175"/>
      <c r="B13" s="187">
        <v>10</v>
      </c>
      <c r="C13" s="188" t="s">
        <v>22</v>
      </c>
      <c r="D13" s="193" t="s">
        <v>23</v>
      </c>
      <c r="E13" s="189">
        <v>1</v>
      </c>
      <c r="F13" s="189">
        <v>1</v>
      </c>
      <c r="G13" s="190">
        <v>5060.23</v>
      </c>
      <c r="H13" s="190"/>
      <c r="I13" s="190"/>
      <c r="J13" s="191">
        <v>5060.23</v>
      </c>
      <c r="K13" s="192"/>
      <c r="L13" s="186"/>
      <c r="M13" s="186"/>
    </row>
    <row r="14" spans="1:13" s="178" customFormat="1" ht="27" customHeight="1">
      <c r="A14" s="175"/>
      <c r="B14" s="187">
        <v>11</v>
      </c>
      <c r="C14" s="188" t="s">
        <v>24</v>
      </c>
      <c r="D14" s="193" t="s">
        <v>15</v>
      </c>
      <c r="E14" s="189">
        <v>2.428</v>
      </c>
      <c r="F14" s="189">
        <v>1</v>
      </c>
      <c r="G14" s="190">
        <v>19.7</v>
      </c>
      <c r="H14" s="190"/>
      <c r="I14" s="190"/>
      <c r="J14" s="191">
        <v>47.831599999999995</v>
      </c>
      <c r="K14" s="192"/>
      <c r="L14" s="186"/>
      <c r="M14" s="186"/>
    </row>
    <row r="15" spans="1:13" s="178" customFormat="1" ht="23.25" customHeight="1">
      <c r="A15" s="175"/>
      <c r="B15" s="187">
        <v>12</v>
      </c>
      <c r="C15" s="188" t="s">
        <v>25</v>
      </c>
      <c r="D15" s="193" t="s">
        <v>15</v>
      </c>
      <c r="E15" s="189">
        <v>2.428</v>
      </c>
      <c r="F15" s="189">
        <v>1</v>
      </c>
      <c r="G15" s="195">
        <v>9936</v>
      </c>
      <c r="H15" s="195"/>
      <c r="I15" s="195"/>
      <c r="J15" s="191">
        <v>24124.608</v>
      </c>
      <c r="K15" s="192"/>
      <c r="L15" s="186"/>
      <c r="M15" s="186"/>
    </row>
    <row r="16" spans="1:13" s="178" customFormat="1" ht="19.5" customHeight="1">
      <c r="A16" s="175"/>
      <c r="B16" s="187">
        <v>13</v>
      </c>
      <c r="C16" s="188" t="s">
        <v>26</v>
      </c>
      <c r="D16" s="188" t="s">
        <v>9</v>
      </c>
      <c r="E16" s="189">
        <v>1</v>
      </c>
      <c r="F16" s="189">
        <v>1</v>
      </c>
      <c r="G16" s="195">
        <v>3036.14</v>
      </c>
      <c r="H16" s="195"/>
      <c r="I16" s="195"/>
      <c r="J16" s="191">
        <v>3036.14</v>
      </c>
      <c r="K16" s="192"/>
      <c r="L16" s="186"/>
      <c r="M16" s="186"/>
    </row>
    <row r="17" spans="1:13" s="178" customFormat="1" ht="97.5" customHeight="1">
      <c r="A17" s="175"/>
      <c r="B17" s="187">
        <v>14</v>
      </c>
      <c r="C17" s="188" t="s">
        <v>27</v>
      </c>
      <c r="D17" s="188" t="s">
        <v>28</v>
      </c>
      <c r="E17" s="189">
        <v>4</v>
      </c>
      <c r="F17" s="189">
        <v>12</v>
      </c>
      <c r="G17" s="194">
        <v>266.33</v>
      </c>
      <c r="H17" s="194"/>
      <c r="I17" s="194"/>
      <c r="J17" s="191">
        <v>12783.84</v>
      </c>
      <c r="K17" s="192"/>
      <c r="L17" s="186"/>
      <c r="M17" s="186"/>
    </row>
    <row r="18" spans="1:13" s="178" customFormat="1" ht="36" customHeight="1">
      <c r="A18" s="175"/>
      <c r="B18" s="187">
        <v>15</v>
      </c>
      <c r="C18" s="188" t="s">
        <v>29</v>
      </c>
      <c r="D18" s="193" t="s">
        <v>30</v>
      </c>
      <c r="E18" s="189">
        <v>2.428</v>
      </c>
      <c r="F18" s="189">
        <v>1</v>
      </c>
      <c r="G18" s="190">
        <v>14039</v>
      </c>
      <c r="H18" s="190"/>
      <c r="I18" s="190"/>
      <c r="J18" s="191">
        <v>34086.692</v>
      </c>
      <c r="K18" s="192"/>
      <c r="L18" s="186"/>
      <c r="M18" s="186"/>
    </row>
    <row r="19" spans="1:13" s="178" customFormat="1" ht="21" customHeight="1">
      <c r="A19" s="175"/>
      <c r="B19" s="187">
        <v>16</v>
      </c>
      <c r="C19" s="188" t="s">
        <v>32</v>
      </c>
      <c r="D19" s="188" t="s">
        <v>33</v>
      </c>
      <c r="E19" s="189">
        <v>450</v>
      </c>
      <c r="F19" s="196" t="s">
        <v>34</v>
      </c>
      <c r="G19" s="190">
        <v>22.39</v>
      </c>
      <c r="H19" s="190"/>
      <c r="I19" s="190"/>
      <c r="J19" s="191">
        <v>10075.5</v>
      </c>
      <c r="K19" s="192"/>
      <c r="L19" s="186"/>
      <c r="M19" s="186"/>
    </row>
    <row r="20" spans="1:13" s="178" customFormat="1" ht="21.75" customHeight="1">
      <c r="A20" s="175"/>
      <c r="B20" s="187">
        <v>17</v>
      </c>
      <c r="C20" s="188" t="s">
        <v>35</v>
      </c>
      <c r="D20" s="188" t="s">
        <v>36</v>
      </c>
      <c r="E20" s="189">
        <v>1</v>
      </c>
      <c r="F20" s="196" t="s">
        <v>34</v>
      </c>
      <c r="G20" s="190">
        <v>408.6</v>
      </c>
      <c r="H20" s="190"/>
      <c r="I20" s="190"/>
      <c r="J20" s="191">
        <v>408.6</v>
      </c>
      <c r="K20" s="192"/>
      <c r="L20" s="186"/>
      <c r="M20" s="186"/>
    </row>
    <row r="21" spans="1:13" s="178" customFormat="1" ht="22.5" customHeight="1">
      <c r="A21" s="175"/>
      <c r="B21" s="187">
        <v>18</v>
      </c>
      <c r="C21" s="188" t="s">
        <v>37</v>
      </c>
      <c r="D21" s="188" t="s">
        <v>38</v>
      </c>
      <c r="E21" s="189">
        <v>80</v>
      </c>
      <c r="F21" s="196" t="s">
        <v>34</v>
      </c>
      <c r="G21" s="190">
        <v>20.13</v>
      </c>
      <c r="H21" s="190"/>
      <c r="I21" s="190"/>
      <c r="J21" s="191">
        <v>1610.4</v>
      </c>
      <c r="K21" s="192"/>
      <c r="L21" s="186"/>
      <c r="M21" s="186"/>
    </row>
    <row r="22" spans="1:13" s="178" customFormat="1" ht="23.25" customHeight="1">
      <c r="A22" s="175"/>
      <c r="B22" s="187">
        <v>19</v>
      </c>
      <c r="C22" s="188" t="s">
        <v>39</v>
      </c>
      <c r="D22" s="188" t="s">
        <v>33</v>
      </c>
      <c r="E22" s="189">
        <v>200</v>
      </c>
      <c r="F22" s="196" t="s">
        <v>34</v>
      </c>
      <c r="G22" s="190">
        <v>41.8</v>
      </c>
      <c r="H22" s="190"/>
      <c r="I22" s="190"/>
      <c r="J22" s="191">
        <v>8360</v>
      </c>
      <c r="K22" s="192"/>
      <c r="L22" s="186"/>
      <c r="M22" s="186"/>
    </row>
    <row r="23" spans="1:13" s="178" customFormat="1" ht="27" customHeight="1">
      <c r="A23" s="175"/>
      <c r="B23" s="187">
        <v>20</v>
      </c>
      <c r="C23" s="188" t="s">
        <v>40</v>
      </c>
      <c r="D23" s="188" t="s">
        <v>38</v>
      </c>
      <c r="E23" s="189">
        <v>70</v>
      </c>
      <c r="F23" s="196" t="s">
        <v>34</v>
      </c>
      <c r="G23" s="190">
        <v>170.7</v>
      </c>
      <c r="H23" s="190"/>
      <c r="I23" s="190"/>
      <c r="J23" s="191">
        <v>11949</v>
      </c>
      <c r="K23" s="192"/>
      <c r="L23" s="186"/>
      <c r="M23" s="186"/>
    </row>
    <row r="24" spans="1:13" s="178" customFormat="1" ht="30" customHeight="1">
      <c r="A24" s="175"/>
      <c r="B24" s="187">
        <v>21</v>
      </c>
      <c r="C24" s="188" t="s">
        <v>41</v>
      </c>
      <c r="D24" s="188" t="s">
        <v>38</v>
      </c>
      <c r="E24" s="189">
        <v>50</v>
      </c>
      <c r="F24" s="196" t="s">
        <v>34</v>
      </c>
      <c r="G24" s="190">
        <v>183.3</v>
      </c>
      <c r="H24" s="190"/>
      <c r="I24" s="190"/>
      <c r="J24" s="191">
        <v>9165</v>
      </c>
      <c r="K24" s="192"/>
      <c r="L24" s="186"/>
      <c r="M24" s="186"/>
    </row>
    <row r="25" spans="1:13" s="178" customFormat="1" ht="21.75" customHeight="1">
      <c r="A25" s="175"/>
      <c r="B25" s="187">
        <v>22</v>
      </c>
      <c r="C25" s="188" t="s">
        <v>42</v>
      </c>
      <c r="D25" s="188" t="s">
        <v>38</v>
      </c>
      <c r="E25" s="189">
        <v>70</v>
      </c>
      <c r="F25" s="196" t="s">
        <v>34</v>
      </c>
      <c r="G25" s="190">
        <v>36.39</v>
      </c>
      <c r="H25" s="190"/>
      <c r="I25" s="190"/>
      <c r="J25" s="191">
        <v>2547.3</v>
      </c>
      <c r="K25" s="192"/>
      <c r="L25" s="186"/>
      <c r="M25" s="186"/>
    </row>
    <row r="26" spans="1:13" s="178" customFormat="1" ht="21.75" customHeight="1">
      <c r="A26" s="175"/>
      <c r="B26" s="187">
        <v>23</v>
      </c>
      <c r="C26" s="188" t="s">
        <v>43</v>
      </c>
      <c r="D26" s="188" t="s">
        <v>38</v>
      </c>
      <c r="E26" s="189">
        <v>140</v>
      </c>
      <c r="F26" s="196" t="s">
        <v>34</v>
      </c>
      <c r="G26" s="190">
        <v>137</v>
      </c>
      <c r="H26" s="190"/>
      <c r="I26" s="190"/>
      <c r="J26" s="191">
        <v>19180</v>
      </c>
      <c r="K26" s="192"/>
      <c r="L26" s="186"/>
      <c r="M26" s="186"/>
    </row>
    <row r="27" spans="1:13" s="178" customFormat="1" ht="21" customHeight="1">
      <c r="A27" s="175"/>
      <c r="B27" s="187">
        <v>24</v>
      </c>
      <c r="C27" s="188" t="s">
        <v>44</v>
      </c>
      <c r="D27" s="188" t="s">
        <v>45</v>
      </c>
      <c r="E27" s="189">
        <v>0.3</v>
      </c>
      <c r="F27" s="189">
        <v>2</v>
      </c>
      <c r="G27" s="190">
        <v>1514.7</v>
      </c>
      <c r="H27" s="190"/>
      <c r="I27" s="190"/>
      <c r="J27" s="191">
        <v>908.82</v>
      </c>
      <c r="K27" s="192"/>
      <c r="L27" s="186"/>
      <c r="M27" s="186"/>
    </row>
    <row r="28" spans="1:13" s="178" customFormat="1" ht="21" customHeight="1">
      <c r="A28" s="175"/>
      <c r="B28" s="187">
        <v>25</v>
      </c>
      <c r="C28" s="188" t="s">
        <v>46</v>
      </c>
      <c r="D28" s="188"/>
      <c r="E28" s="189"/>
      <c r="F28" s="189" t="s">
        <v>47</v>
      </c>
      <c r="G28" s="190"/>
      <c r="H28" s="190"/>
      <c r="I28" s="190"/>
      <c r="J28" s="191">
        <v>37294.08</v>
      </c>
      <c r="K28" s="192"/>
      <c r="L28" s="186"/>
      <c r="M28" s="186"/>
    </row>
    <row r="29" spans="1:13" s="178" customFormat="1" ht="21" customHeight="1">
      <c r="A29" s="175"/>
      <c r="B29" s="187">
        <v>26</v>
      </c>
      <c r="C29" s="188" t="s">
        <v>48</v>
      </c>
      <c r="D29" s="188" t="s">
        <v>38</v>
      </c>
      <c r="E29" s="189">
        <v>2.428</v>
      </c>
      <c r="F29" s="189">
        <v>12</v>
      </c>
      <c r="G29" s="190">
        <v>210</v>
      </c>
      <c r="H29" s="190"/>
      <c r="I29" s="190"/>
      <c r="J29" s="191">
        <v>6118.56</v>
      </c>
      <c r="K29" s="192"/>
      <c r="L29" s="186"/>
      <c r="M29" s="186"/>
    </row>
    <row r="30" spans="1:13" s="178" customFormat="1" ht="23.25" customHeight="1">
      <c r="A30" s="175"/>
      <c r="B30" s="187">
        <v>27</v>
      </c>
      <c r="C30" s="188" t="s">
        <v>50</v>
      </c>
      <c r="D30" s="188" t="s">
        <v>15</v>
      </c>
      <c r="E30" s="189">
        <v>2.428</v>
      </c>
      <c r="F30" s="189">
        <v>12</v>
      </c>
      <c r="G30" s="190">
        <v>3290</v>
      </c>
      <c r="H30" s="190"/>
      <c r="I30" s="190"/>
      <c r="J30" s="191">
        <v>95857.44</v>
      </c>
      <c r="K30" s="192"/>
      <c r="L30" s="186"/>
      <c r="M30" s="186"/>
    </row>
    <row r="31" spans="1:13" s="178" customFormat="1" ht="21" customHeight="1">
      <c r="A31" s="175"/>
      <c r="B31" s="187">
        <v>28</v>
      </c>
      <c r="C31" s="197" t="s">
        <v>52</v>
      </c>
      <c r="D31" s="197"/>
      <c r="E31" s="198"/>
      <c r="F31" s="198"/>
      <c r="G31" s="198"/>
      <c r="H31" s="198"/>
      <c r="I31" s="198"/>
      <c r="J31" s="199">
        <v>30000</v>
      </c>
      <c r="K31" s="192"/>
      <c r="L31" s="186"/>
      <c r="M31" s="186"/>
    </row>
    <row r="32" spans="1:13" s="178" customFormat="1" ht="21" customHeight="1">
      <c r="A32" s="175"/>
      <c r="B32" s="187">
        <v>29</v>
      </c>
      <c r="C32" s="200" t="s">
        <v>70</v>
      </c>
      <c r="D32" s="200" t="s">
        <v>66</v>
      </c>
      <c r="E32" s="201">
        <v>12</v>
      </c>
      <c r="F32" s="201">
        <v>1</v>
      </c>
      <c r="G32" s="201">
        <v>1039.3</v>
      </c>
      <c r="H32" s="201"/>
      <c r="I32" s="201"/>
      <c r="J32" s="202">
        <v>12471.6</v>
      </c>
      <c r="K32" s="192"/>
      <c r="L32" s="186"/>
      <c r="M32" s="186"/>
    </row>
    <row r="33" spans="1:13" s="178" customFormat="1" ht="21" customHeight="1">
      <c r="A33" s="175"/>
      <c r="B33" s="187">
        <v>30</v>
      </c>
      <c r="C33" s="203" t="s">
        <v>71</v>
      </c>
      <c r="D33" s="200" t="s">
        <v>66</v>
      </c>
      <c r="E33" s="201">
        <v>14</v>
      </c>
      <c r="F33" s="201">
        <v>1</v>
      </c>
      <c r="G33" s="201">
        <v>1585.23</v>
      </c>
      <c r="H33" s="201"/>
      <c r="I33" s="201"/>
      <c r="J33" s="202">
        <v>22193.22</v>
      </c>
      <c r="K33" s="192"/>
      <c r="L33" s="186"/>
      <c r="M33" s="186"/>
    </row>
    <row r="34" spans="1:13" s="178" customFormat="1" ht="21" customHeight="1">
      <c r="A34" s="175"/>
      <c r="B34" s="187">
        <v>31</v>
      </c>
      <c r="C34" s="204" t="s">
        <v>72</v>
      </c>
      <c r="D34" s="204" t="s">
        <v>73</v>
      </c>
      <c r="E34" s="198">
        <v>2</v>
      </c>
      <c r="F34" s="198">
        <v>1</v>
      </c>
      <c r="G34" s="205">
        <v>4152</v>
      </c>
      <c r="H34" s="206"/>
      <c r="I34" s="207"/>
      <c r="J34" s="208">
        <v>8304</v>
      </c>
      <c r="K34" s="192"/>
      <c r="L34" s="186"/>
      <c r="M34" s="186"/>
    </row>
    <row r="35" spans="1:13" s="178" customFormat="1" ht="21" customHeight="1">
      <c r="A35" s="175"/>
      <c r="B35" s="187">
        <v>32</v>
      </c>
      <c r="C35" s="200" t="s">
        <v>74</v>
      </c>
      <c r="D35" s="200" t="s">
        <v>75</v>
      </c>
      <c r="E35" s="201">
        <v>1</v>
      </c>
      <c r="F35" s="201">
        <v>1</v>
      </c>
      <c r="G35" s="201">
        <v>4152</v>
      </c>
      <c r="H35" s="201"/>
      <c r="I35" s="201"/>
      <c r="J35" s="202">
        <v>4152</v>
      </c>
      <c r="K35" s="192"/>
      <c r="L35" s="186"/>
      <c r="M35" s="186"/>
    </row>
    <row r="36" spans="1:13" s="178" customFormat="1" ht="21" customHeight="1">
      <c r="A36" s="175"/>
      <c r="B36" s="187">
        <v>33</v>
      </c>
      <c r="C36" s="200" t="s">
        <v>65</v>
      </c>
      <c r="D36" s="200" t="s">
        <v>66</v>
      </c>
      <c r="E36" s="201">
        <v>26</v>
      </c>
      <c r="F36" s="201">
        <v>1</v>
      </c>
      <c r="G36" s="201">
        <v>1443.34</v>
      </c>
      <c r="H36" s="201"/>
      <c r="I36" s="201"/>
      <c r="J36" s="202">
        <v>37526.84</v>
      </c>
      <c r="K36" s="192"/>
      <c r="L36" s="186"/>
      <c r="M36" s="186"/>
    </row>
    <row r="37" spans="1:13" s="178" customFormat="1" ht="21" customHeight="1">
      <c r="A37" s="175"/>
      <c r="B37" s="187">
        <v>34</v>
      </c>
      <c r="C37" s="200" t="s">
        <v>67</v>
      </c>
      <c r="D37" s="200" t="s">
        <v>66</v>
      </c>
      <c r="E37" s="201">
        <v>0</v>
      </c>
      <c r="F37" s="201">
        <v>1</v>
      </c>
      <c r="G37" s="201">
        <v>1124.6</v>
      </c>
      <c r="H37" s="201"/>
      <c r="I37" s="201"/>
      <c r="J37" s="202">
        <v>0</v>
      </c>
      <c r="K37" s="192"/>
      <c r="L37" s="186"/>
      <c r="M37" s="186"/>
    </row>
    <row r="38" spans="1:13" s="178" customFormat="1" ht="21" customHeight="1">
      <c r="A38" s="175"/>
      <c r="B38" s="187">
        <v>35</v>
      </c>
      <c r="C38" s="203" t="s">
        <v>68</v>
      </c>
      <c r="D38" s="200" t="s">
        <v>69</v>
      </c>
      <c r="E38" s="201">
        <v>10</v>
      </c>
      <c r="F38" s="201">
        <v>1</v>
      </c>
      <c r="G38" s="205">
        <v>531</v>
      </c>
      <c r="H38" s="206"/>
      <c r="I38" s="207"/>
      <c r="J38" s="202">
        <v>5310</v>
      </c>
      <c r="K38" s="192"/>
      <c r="L38" s="186"/>
      <c r="M38" s="186"/>
    </row>
    <row r="39" spans="1:13" s="178" customFormat="1" ht="21" customHeight="1">
      <c r="A39" s="175"/>
      <c r="B39" s="187">
        <v>36</v>
      </c>
      <c r="C39" s="203" t="s">
        <v>80</v>
      </c>
      <c r="D39" s="200" t="s">
        <v>66</v>
      </c>
      <c r="E39" s="201">
        <v>26</v>
      </c>
      <c r="F39" s="201">
        <v>1</v>
      </c>
      <c r="G39" s="201">
        <v>1191.43</v>
      </c>
      <c r="H39" s="201"/>
      <c r="I39" s="201"/>
      <c r="J39" s="202">
        <v>30977.18</v>
      </c>
      <c r="K39" s="192"/>
      <c r="L39" s="186"/>
      <c r="M39" s="186"/>
    </row>
    <row r="40" spans="2:13" ht="12">
      <c r="B40" s="209" t="s">
        <v>53</v>
      </c>
      <c r="C40" s="209"/>
      <c r="D40" s="209"/>
      <c r="E40" s="209"/>
      <c r="F40" s="209"/>
      <c r="G40" s="210"/>
      <c r="H40" s="211"/>
      <c r="I40" s="212"/>
      <c r="J40" s="213">
        <v>497480.50487999996</v>
      </c>
      <c r="K40" s="192"/>
      <c r="L40" s="214"/>
      <c r="M40" s="214"/>
    </row>
    <row r="42" spans="4:10" ht="12">
      <c r="D42" s="175" t="s">
        <v>54</v>
      </c>
      <c r="J42" s="215"/>
    </row>
    <row r="43" ht="12">
      <c r="D43" s="175" t="s">
        <v>54</v>
      </c>
    </row>
    <row r="44" ht="12">
      <c r="I44" s="215"/>
    </row>
    <row r="45" spans="2:10" ht="12">
      <c r="B45" s="216"/>
      <c r="C45" s="216"/>
      <c r="D45" s="216"/>
      <c r="E45" s="216"/>
      <c r="F45" s="216"/>
      <c r="G45" s="217"/>
      <c r="H45" s="217"/>
      <c r="I45" s="216"/>
      <c r="J45" s="218"/>
    </row>
    <row r="46" spans="2:10" ht="12">
      <c r="B46" s="216"/>
      <c r="C46" s="216"/>
      <c r="D46" s="216"/>
      <c r="E46" s="216"/>
      <c r="F46" s="216"/>
      <c r="G46" s="217"/>
      <c r="H46" s="217"/>
      <c r="I46" s="216"/>
      <c r="J46" s="218"/>
    </row>
    <row r="47" spans="2:10" ht="12">
      <c r="B47" s="216"/>
      <c r="C47" s="216"/>
      <c r="D47" s="216"/>
      <c r="E47" s="216"/>
      <c r="F47" s="219"/>
      <c r="G47" s="220"/>
      <c r="H47" s="220"/>
      <c r="I47" s="219"/>
      <c r="J47" s="218"/>
    </row>
    <row r="48" spans="2:10" ht="12">
      <c r="B48" s="216"/>
      <c r="C48" s="216"/>
      <c r="D48" s="216"/>
      <c r="E48" s="216"/>
      <c r="F48" s="216"/>
      <c r="G48" s="217"/>
      <c r="H48" s="217"/>
      <c r="I48" s="216"/>
      <c r="J48" s="218"/>
    </row>
    <row r="49" spans="2:10" ht="12">
      <c r="B49" s="216"/>
      <c r="C49" s="216"/>
      <c r="D49" s="216"/>
      <c r="E49" s="216"/>
      <c r="F49" s="221"/>
      <c r="G49" s="222"/>
      <c r="H49" s="222"/>
      <c r="I49" s="221"/>
      <c r="J49" s="218"/>
    </row>
    <row r="50" spans="2:10" ht="12">
      <c r="B50" s="216"/>
      <c r="C50" s="216"/>
      <c r="D50" s="216"/>
      <c r="E50" s="216"/>
      <c r="F50" s="216"/>
      <c r="G50" s="217"/>
      <c r="H50" s="217"/>
      <c r="I50" s="216"/>
      <c r="J50" s="218"/>
    </row>
    <row r="51" spans="2:10" ht="12">
      <c r="B51" s="216"/>
      <c r="C51" s="216"/>
      <c r="D51" s="216"/>
      <c r="E51" s="216"/>
      <c r="F51" s="216"/>
      <c r="G51" s="217"/>
      <c r="H51" s="217"/>
      <c r="I51" s="216"/>
      <c r="J51" s="218"/>
    </row>
    <row r="52" spans="2:10" ht="12">
      <c r="B52" s="216"/>
      <c r="C52" s="216"/>
      <c r="D52" s="216"/>
      <c r="E52" s="216"/>
      <c r="F52" s="216"/>
      <c r="G52" s="217"/>
      <c r="H52" s="217"/>
      <c r="I52" s="216"/>
      <c r="J52" s="218"/>
    </row>
    <row r="53" spans="2:10" ht="12">
      <c r="B53" s="216"/>
      <c r="C53" s="216"/>
      <c r="D53" s="216"/>
      <c r="E53" s="216"/>
      <c r="F53" s="216"/>
      <c r="G53" s="217"/>
      <c r="H53" s="217"/>
      <c r="I53" s="216"/>
      <c r="J53" s="218"/>
    </row>
    <row r="54" spans="2:10" ht="12">
      <c r="B54" s="216"/>
      <c r="C54" s="216"/>
      <c r="D54" s="216"/>
      <c r="E54" s="216"/>
      <c r="F54" s="216"/>
      <c r="G54" s="217"/>
      <c r="H54" s="217"/>
      <c r="I54" s="216"/>
      <c r="J54" s="218"/>
    </row>
    <row r="55" spans="2:10" ht="12">
      <c r="B55" s="216"/>
      <c r="C55" s="216"/>
      <c r="D55" s="216"/>
      <c r="E55" s="216"/>
      <c r="F55" s="216"/>
      <c r="G55" s="217"/>
      <c r="H55" s="217"/>
      <c r="I55" s="216"/>
      <c r="J55" s="218"/>
    </row>
    <row r="56" spans="2:10" ht="12">
      <c r="B56" s="216"/>
      <c r="C56" s="216"/>
      <c r="D56" s="216"/>
      <c r="E56" s="216"/>
      <c r="F56" s="216"/>
      <c r="G56" s="217"/>
      <c r="H56" s="217"/>
      <c r="I56" s="216"/>
      <c r="J56" s="218"/>
    </row>
    <row r="57" spans="2:10" ht="12">
      <c r="B57" s="216"/>
      <c r="C57" s="216"/>
      <c r="D57" s="216"/>
      <c r="E57" s="216"/>
      <c r="F57" s="216"/>
      <c r="G57" s="217"/>
      <c r="H57" s="217"/>
      <c r="I57" s="216"/>
      <c r="J57" s="218"/>
    </row>
    <row r="58" spans="2:10" ht="12">
      <c r="B58" s="216"/>
      <c r="C58" s="216"/>
      <c r="D58" s="216"/>
      <c r="E58" s="216"/>
      <c r="F58" s="216"/>
      <c r="G58" s="223"/>
      <c r="H58" s="223"/>
      <c r="I58" s="216"/>
      <c r="J58" s="218"/>
    </row>
    <row r="59" spans="2:10" ht="12">
      <c r="B59" s="216"/>
      <c r="C59" s="216"/>
      <c r="D59" s="216"/>
      <c r="E59" s="216"/>
      <c r="F59" s="216"/>
      <c r="G59" s="217"/>
      <c r="H59" s="217"/>
      <c r="I59" s="216"/>
      <c r="J59" s="218"/>
    </row>
    <row r="60" spans="2:10" ht="12">
      <c r="B60" s="216"/>
      <c r="C60" s="216"/>
      <c r="D60" s="216"/>
      <c r="E60" s="216"/>
      <c r="F60" s="216"/>
      <c r="G60" s="217"/>
      <c r="H60" s="217"/>
      <c r="I60" s="216"/>
      <c r="J60" s="218"/>
    </row>
    <row r="61" spans="2:10" ht="12">
      <c r="B61" s="216"/>
      <c r="C61" s="216"/>
      <c r="D61" s="216"/>
      <c r="E61" s="216"/>
      <c r="F61" s="216"/>
      <c r="G61" s="223"/>
      <c r="H61" s="223"/>
      <c r="I61" s="216"/>
      <c r="J61" s="218"/>
    </row>
    <row r="62" spans="2:10" ht="12">
      <c r="B62" s="216"/>
      <c r="C62" s="216"/>
      <c r="D62" s="216"/>
      <c r="E62" s="216"/>
      <c r="F62" s="216"/>
      <c r="G62" s="217"/>
      <c r="H62" s="217"/>
      <c r="I62" s="216"/>
      <c r="J62" s="218"/>
    </row>
    <row r="63" spans="2:10" ht="12">
      <c r="B63" s="216"/>
      <c r="C63" s="216"/>
      <c r="D63" s="216"/>
      <c r="E63" s="216"/>
      <c r="F63" s="216"/>
      <c r="G63" s="217"/>
      <c r="H63" s="217"/>
      <c r="I63" s="216"/>
      <c r="J63" s="218"/>
    </row>
    <row r="64" spans="2:10" ht="12">
      <c r="B64" s="216"/>
      <c r="C64" s="216"/>
      <c r="D64" s="216"/>
      <c r="E64" s="216"/>
      <c r="F64" s="216"/>
      <c r="G64" s="223"/>
      <c r="H64" s="223"/>
      <c r="I64" s="216"/>
      <c r="J64" s="218"/>
    </row>
    <row r="65" spans="2:10" ht="12">
      <c r="B65" s="216"/>
      <c r="C65" s="216"/>
      <c r="D65" s="216"/>
      <c r="E65" s="216"/>
      <c r="F65" s="216"/>
      <c r="G65" s="217"/>
      <c r="H65" s="217"/>
      <c r="I65" s="216"/>
      <c r="J65" s="218"/>
    </row>
    <row r="66" spans="2:10" ht="12">
      <c r="B66" s="216"/>
      <c r="C66" s="216"/>
      <c r="D66" s="216"/>
      <c r="E66" s="216"/>
      <c r="F66" s="216"/>
      <c r="G66" s="223"/>
      <c r="H66" s="223"/>
      <c r="I66" s="216"/>
      <c r="J66" s="218"/>
    </row>
    <row r="67" spans="2:10" ht="12">
      <c r="B67" s="216"/>
      <c r="C67" s="216"/>
      <c r="D67" s="216"/>
      <c r="E67" s="216"/>
      <c r="F67" s="216"/>
      <c r="G67" s="217"/>
      <c r="H67" s="217"/>
      <c r="I67" s="216"/>
      <c r="J67" s="218"/>
    </row>
    <row r="68" spans="2:10" ht="12">
      <c r="B68" s="216"/>
      <c r="C68" s="216"/>
      <c r="D68" s="216"/>
      <c r="E68" s="216"/>
      <c r="F68" s="216"/>
      <c r="G68" s="217"/>
      <c r="H68" s="217"/>
      <c r="I68" s="216"/>
      <c r="J68" s="218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B1">
      <selection activeCell="B1" sqref="B1"/>
    </sheetView>
  </sheetViews>
  <sheetFormatPr defaultColWidth="9.140625" defaultRowHeight="12.75"/>
  <cols>
    <col min="1" max="1" width="0" style="1747" hidden="1" customWidth="1"/>
    <col min="2" max="2" width="4.8515625" style="1747" customWidth="1"/>
    <col min="3" max="3" width="50.00390625" style="1747" customWidth="1"/>
    <col min="4" max="4" width="17.00390625" style="1747" customWidth="1"/>
    <col min="5" max="5" width="11.7109375" style="1747" customWidth="1"/>
    <col min="6" max="6" width="9.140625" style="1747" customWidth="1"/>
    <col min="7" max="7" width="12.8515625" style="1747" customWidth="1"/>
    <col min="8" max="8" width="14.421875" style="1747" customWidth="1"/>
    <col min="9" max="9" width="6.421875" style="1748" customWidth="1"/>
    <col min="10" max="10" width="1.7109375" style="1749" customWidth="1"/>
    <col min="11" max="16384" width="9.140625" style="1749" customWidth="1"/>
  </cols>
  <sheetData>
    <row r="1" spans="1:9" s="1750" customFormat="1" ht="51" customHeight="1">
      <c r="A1" s="1747"/>
      <c r="B1" s="3446" t="s">
        <v>235</v>
      </c>
      <c r="C1" s="3446"/>
      <c r="D1" s="3446"/>
      <c r="E1" s="3446"/>
      <c r="F1" s="3446"/>
      <c r="G1" s="3446"/>
      <c r="H1" s="3446"/>
      <c r="I1" s="1748"/>
    </row>
    <row r="2" spans="1:9" s="1750" customFormat="1" ht="15" customHeight="1">
      <c r="A2" s="1747"/>
      <c r="B2" s="1751"/>
      <c r="C2" s="1751"/>
      <c r="D2" s="1751"/>
      <c r="E2" s="1751"/>
      <c r="F2" s="1751"/>
      <c r="G2" s="1751"/>
      <c r="H2" s="1751"/>
      <c r="I2" s="1748"/>
    </row>
    <row r="3" spans="1:11" s="1750" customFormat="1" ht="52.5" customHeight="1">
      <c r="A3" s="1752"/>
      <c r="B3" s="1753" t="s">
        <v>1</v>
      </c>
      <c r="C3" s="1754" t="s">
        <v>2</v>
      </c>
      <c r="D3" s="1754" t="s">
        <v>3</v>
      </c>
      <c r="E3" s="1755" t="s">
        <v>4</v>
      </c>
      <c r="F3" s="1755" t="s">
        <v>5</v>
      </c>
      <c r="G3" s="1755" t="s">
        <v>6</v>
      </c>
      <c r="H3" s="1756" t="s">
        <v>7</v>
      </c>
      <c r="I3" s="1757"/>
      <c r="J3" s="1758"/>
      <c r="K3" s="1758"/>
    </row>
    <row r="4" spans="1:11" s="1750" customFormat="1" ht="21.75" customHeight="1">
      <c r="A4" s="1747"/>
      <c r="B4" s="1759">
        <v>1</v>
      </c>
      <c r="C4" s="1760" t="s">
        <v>8</v>
      </c>
      <c r="D4" s="1761" t="s">
        <v>9</v>
      </c>
      <c r="E4" s="1762">
        <v>1</v>
      </c>
      <c r="F4" s="1762">
        <v>1</v>
      </c>
      <c r="G4" s="1763">
        <v>5460</v>
      </c>
      <c r="H4" s="1764">
        <v>5460</v>
      </c>
      <c r="I4" s="1765"/>
      <c r="J4" s="1758"/>
      <c r="K4" s="1758"/>
    </row>
    <row r="5" spans="1:11" s="1750" customFormat="1" ht="25.5" customHeight="1">
      <c r="A5" s="1747"/>
      <c r="B5" s="1759">
        <v>2</v>
      </c>
      <c r="C5" s="1760" t="s">
        <v>10</v>
      </c>
      <c r="D5" s="1761" t="s">
        <v>11</v>
      </c>
      <c r="E5" s="1762">
        <v>0.2</v>
      </c>
      <c r="F5" s="1762">
        <v>2</v>
      </c>
      <c r="G5" s="1763">
        <v>6500</v>
      </c>
      <c r="H5" s="1764">
        <v>2600</v>
      </c>
      <c r="I5" s="1765"/>
      <c r="J5" s="1758"/>
      <c r="K5" s="1758"/>
    </row>
    <row r="6" spans="1:11" s="1750" customFormat="1" ht="19.5" customHeight="1">
      <c r="A6" s="1747"/>
      <c r="B6" s="1759">
        <v>3</v>
      </c>
      <c r="C6" s="1760" t="s">
        <v>12</v>
      </c>
      <c r="D6" s="1761" t="s">
        <v>13</v>
      </c>
      <c r="E6" s="1762">
        <v>1</v>
      </c>
      <c r="F6" s="1762">
        <v>2</v>
      </c>
      <c r="G6" s="1763">
        <v>146.72</v>
      </c>
      <c r="H6" s="1764">
        <v>293.44</v>
      </c>
      <c r="I6" s="1765"/>
      <c r="J6" s="1758"/>
      <c r="K6" s="1758"/>
    </row>
    <row r="7" spans="1:11" s="1750" customFormat="1" ht="24" customHeight="1">
      <c r="A7" s="1747"/>
      <c r="B7" s="1759">
        <v>4</v>
      </c>
      <c r="C7" s="1760" t="s">
        <v>14</v>
      </c>
      <c r="D7" s="1761" t="s">
        <v>15</v>
      </c>
      <c r="E7" s="1762">
        <v>0.3866</v>
      </c>
      <c r="F7" s="1762">
        <v>2</v>
      </c>
      <c r="G7" s="1763">
        <v>1500</v>
      </c>
      <c r="H7" s="1764">
        <v>1159.8</v>
      </c>
      <c r="I7" s="1765"/>
      <c r="J7" s="1758"/>
      <c r="K7" s="1758"/>
    </row>
    <row r="8" spans="1:11" s="1750" customFormat="1" ht="24.75" customHeight="1">
      <c r="A8" s="1747"/>
      <c r="B8" s="1759">
        <v>5</v>
      </c>
      <c r="C8" s="1760" t="s">
        <v>16</v>
      </c>
      <c r="D8" s="1761" t="s">
        <v>15</v>
      </c>
      <c r="E8" s="1762">
        <v>0.3866</v>
      </c>
      <c r="F8" s="1762">
        <v>2</v>
      </c>
      <c r="G8" s="1763">
        <v>1440</v>
      </c>
      <c r="H8" s="1764">
        <v>1113.408</v>
      </c>
      <c r="I8" s="1765"/>
      <c r="J8" s="1758"/>
      <c r="K8" s="1758"/>
    </row>
    <row r="9" spans="1:11" s="1750" customFormat="1" ht="22.5" customHeight="1">
      <c r="A9" s="1747"/>
      <c r="B9" s="1759">
        <v>6</v>
      </c>
      <c r="C9" s="1760" t="s">
        <v>17</v>
      </c>
      <c r="D9" s="1761" t="s">
        <v>15</v>
      </c>
      <c r="E9" s="1762">
        <v>0.3866</v>
      </c>
      <c r="F9" s="1762">
        <v>2</v>
      </c>
      <c r="G9" s="1763">
        <v>1320</v>
      </c>
      <c r="H9" s="1764">
        <v>1020.624</v>
      </c>
      <c r="I9" s="1765"/>
      <c r="J9" s="1758"/>
      <c r="K9" s="1758"/>
    </row>
    <row r="10" spans="1:11" s="1750" customFormat="1" ht="28.5" customHeight="1">
      <c r="A10" s="1747"/>
      <c r="B10" s="1759">
        <v>7</v>
      </c>
      <c r="C10" s="1760" t="s">
        <v>18</v>
      </c>
      <c r="D10" s="1761" t="s">
        <v>19</v>
      </c>
      <c r="E10" s="1762">
        <v>0.4</v>
      </c>
      <c r="F10" s="1762">
        <v>2</v>
      </c>
      <c r="G10" s="1763">
        <v>559.29</v>
      </c>
      <c r="H10" s="1764">
        <v>447.432</v>
      </c>
      <c r="I10" s="1765"/>
      <c r="J10" s="1758"/>
      <c r="K10" s="1758"/>
    </row>
    <row r="11" spans="1:11" s="1750" customFormat="1" ht="48.75" customHeight="1">
      <c r="A11" s="1747"/>
      <c r="B11" s="1759">
        <v>8</v>
      </c>
      <c r="C11" s="1760" t="s">
        <v>20</v>
      </c>
      <c r="D11" s="1761" t="s">
        <v>15</v>
      </c>
      <c r="E11" s="1762">
        <v>0.3866</v>
      </c>
      <c r="F11" s="1762">
        <v>2</v>
      </c>
      <c r="G11" s="1763">
        <v>1099</v>
      </c>
      <c r="H11" s="1764">
        <v>849.7468</v>
      </c>
      <c r="I11" s="1765"/>
      <c r="J11" s="1758"/>
      <c r="K11" s="1758"/>
    </row>
    <row r="12" spans="1:11" s="1750" customFormat="1" ht="53.25" customHeight="1">
      <c r="A12" s="1747"/>
      <c r="B12" s="1759">
        <v>9</v>
      </c>
      <c r="C12" s="1760" t="s">
        <v>21</v>
      </c>
      <c r="D12" s="1761" t="s">
        <v>15</v>
      </c>
      <c r="E12" s="1762">
        <v>0.3866</v>
      </c>
      <c r="F12" s="1762">
        <v>2</v>
      </c>
      <c r="G12" s="1766">
        <v>1710</v>
      </c>
      <c r="H12" s="1764">
        <v>1322.172</v>
      </c>
      <c r="I12" s="1765"/>
      <c r="J12" s="1758"/>
      <c r="K12" s="1758"/>
    </row>
    <row r="13" spans="1:11" s="1750" customFormat="1" ht="24.75" customHeight="1">
      <c r="A13" s="1747"/>
      <c r="B13" s="1759">
        <v>10</v>
      </c>
      <c r="C13" s="1760" t="s">
        <v>26</v>
      </c>
      <c r="D13" s="1761" t="s">
        <v>9</v>
      </c>
      <c r="E13" s="1762">
        <v>1</v>
      </c>
      <c r="F13" s="1762">
        <v>2</v>
      </c>
      <c r="G13" s="1767">
        <v>3036.14</v>
      </c>
      <c r="H13" s="1764">
        <v>6072.28</v>
      </c>
      <c r="I13" s="1765"/>
      <c r="J13" s="1758"/>
      <c r="K13" s="1758"/>
    </row>
    <row r="14" spans="1:11" s="1750" customFormat="1" ht="39" customHeight="1">
      <c r="A14" s="1747"/>
      <c r="B14" s="1759">
        <v>11</v>
      </c>
      <c r="C14" s="1760" t="s">
        <v>29</v>
      </c>
      <c r="D14" s="1761" t="s">
        <v>30</v>
      </c>
      <c r="E14" s="1762">
        <v>0.3866</v>
      </c>
      <c r="F14" s="1762">
        <v>1</v>
      </c>
      <c r="G14" s="1763">
        <v>8039</v>
      </c>
      <c r="H14" s="1764">
        <v>3107.8774</v>
      </c>
      <c r="I14" s="1765"/>
      <c r="J14" s="1758"/>
      <c r="K14" s="1758"/>
    </row>
    <row r="15" spans="1:11" s="1750" customFormat="1" ht="20.25" customHeight="1">
      <c r="A15" s="1747"/>
      <c r="B15" s="1759">
        <v>12</v>
      </c>
      <c r="C15" s="1760" t="s">
        <v>32</v>
      </c>
      <c r="D15" s="1760" t="s">
        <v>33</v>
      </c>
      <c r="E15" s="1762">
        <v>40</v>
      </c>
      <c r="F15" s="1768" t="s">
        <v>34</v>
      </c>
      <c r="G15" s="1763">
        <v>22.39</v>
      </c>
      <c r="H15" s="1764">
        <v>895.6</v>
      </c>
      <c r="I15" s="1765"/>
      <c r="J15" s="1758"/>
      <c r="K15" s="1758"/>
    </row>
    <row r="16" spans="1:11" s="1750" customFormat="1" ht="23.25" customHeight="1">
      <c r="A16" s="1747"/>
      <c r="B16" s="1759">
        <v>13</v>
      </c>
      <c r="C16" s="1760" t="s">
        <v>35</v>
      </c>
      <c r="D16" s="1760" t="s">
        <v>36</v>
      </c>
      <c r="E16" s="1762">
        <v>1</v>
      </c>
      <c r="F16" s="1768" t="s">
        <v>34</v>
      </c>
      <c r="G16" s="1763">
        <v>408.6</v>
      </c>
      <c r="H16" s="1764">
        <v>408.6</v>
      </c>
      <c r="I16" s="1765"/>
      <c r="J16" s="1758"/>
      <c r="K16" s="1758"/>
    </row>
    <row r="17" spans="1:11" s="1750" customFormat="1" ht="19.5" customHeight="1">
      <c r="A17" s="1747"/>
      <c r="B17" s="1759">
        <v>14</v>
      </c>
      <c r="C17" s="1760" t="s">
        <v>37</v>
      </c>
      <c r="D17" s="1760" t="s">
        <v>38</v>
      </c>
      <c r="E17" s="1762">
        <v>15</v>
      </c>
      <c r="F17" s="1768" t="s">
        <v>34</v>
      </c>
      <c r="G17" s="1763">
        <v>20.13</v>
      </c>
      <c r="H17" s="1764">
        <v>301.95</v>
      </c>
      <c r="I17" s="1765"/>
      <c r="J17" s="1758"/>
      <c r="K17" s="1769"/>
    </row>
    <row r="18" spans="1:11" s="1750" customFormat="1" ht="28.5" customHeight="1">
      <c r="A18" s="1747"/>
      <c r="B18" s="1759">
        <v>15</v>
      </c>
      <c r="C18" s="1760" t="s">
        <v>39</v>
      </c>
      <c r="D18" s="1760" t="s">
        <v>33</v>
      </c>
      <c r="E18" s="1762">
        <v>30</v>
      </c>
      <c r="F18" s="1768" t="s">
        <v>34</v>
      </c>
      <c r="G18" s="1763">
        <v>41.8</v>
      </c>
      <c r="H18" s="1764">
        <v>1254</v>
      </c>
      <c r="I18" s="1765"/>
      <c r="J18" s="1758"/>
      <c r="K18" s="1758"/>
    </row>
    <row r="19" spans="1:11" s="1750" customFormat="1" ht="27" customHeight="1">
      <c r="A19" s="1747"/>
      <c r="B19" s="1759">
        <v>16</v>
      </c>
      <c r="C19" s="1760" t="s">
        <v>40</v>
      </c>
      <c r="D19" s="1760" t="s">
        <v>38</v>
      </c>
      <c r="E19" s="1762">
        <v>10</v>
      </c>
      <c r="F19" s="1768" t="s">
        <v>34</v>
      </c>
      <c r="G19" s="1763">
        <v>170.7</v>
      </c>
      <c r="H19" s="1764">
        <v>1707</v>
      </c>
      <c r="I19" s="1765"/>
      <c r="J19" s="1758"/>
      <c r="K19" s="1758"/>
    </row>
    <row r="20" spans="1:11" s="1750" customFormat="1" ht="25.5" customHeight="1">
      <c r="A20" s="1747"/>
      <c r="B20" s="1759">
        <v>17</v>
      </c>
      <c r="C20" s="1760" t="s">
        <v>41</v>
      </c>
      <c r="D20" s="1760" t="s">
        <v>38</v>
      </c>
      <c r="E20" s="1762">
        <v>10</v>
      </c>
      <c r="F20" s="1768" t="s">
        <v>34</v>
      </c>
      <c r="G20" s="1763">
        <v>183.3</v>
      </c>
      <c r="H20" s="1764">
        <v>1833</v>
      </c>
      <c r="I20" s="1765"/>
      <c r="J20" s="1758"/>
      <c r="K20" s="1758"/>
    </row>
    <row r="21" spans="1:11" s="1750" customFormat="1" ht="24" customHeight="1">
      <c r="A21" s="1747"/>
      <c r="B21" s="1759">
        <v>18</v>
      </c>
      <c r="C21" s="1760" t="s">
        <v>42</v>
      </c>
      <c r="D21" s="1760" t="s">
        <v>38</v>
      </c>
      <c r="E21" s="1762">
        <v>15</v>
      </c>
      <c r="F21" s="1768" t="s">
        <v>34</v>
      </c>
      <c r="G21" s="1763">
        <v>36.39</v>
      </c>
      <c r="H21" s="1764">
        <v>545.85</v>
      </c>
      <c r="I21" s="1765"/>
      <c r="J21" s="1758"/>
      <c r="K21" s="1758"/>
    </row>
    <row r="22" spans="1:11" s="1750" customFormat="1" ht="25.5" customHeight="1">
      <c r="A22" s="1747"/>
      <c r="B22" s="1759">
        <v>19</v>
      </c>
      <c r="C22" s="1760" t="s">
        <v>43</v>
      </c>
      <c r="D22" s="1760" t="s">
        <v>38</v>
      </c>
      <c r="E22" s="1762">
        <v>20</v>
      </c>
      <c r="F22" s="1768" t="s">
        <v>34</v>
      </c>
      <c r="G22" s="1763">
        <v>137</v>
      </c>
      <c r="H22" s="1764">
        <v>2740</v>
      </c>
      <c r="I22" s="1765"/>
      <c r="J22" s="1758"/>
      <c r="K22" s="1758"/>
    </row>
    <row r="23" spans="2:11" ht="21.75" customHeight="1">
      <c r="B23" s="1759">
        <v>20</v>
      </c>
      <c r="C23" s="1760" t="s">
        <v>50</v>
      </c>
      <c r="D23" s="1761" t="s">
        <v>15</v>
      </c>
      <c r="E23" s="1762">
        <v>0.3866</v>
      </c>
      <c r="F23" s="1762">
        <v>12</v>
      </c>
      <c r="G23" s="1763">
        <v>3290</v>
      </c>
      <c r="H23" s="1764">
        <v>15262.967999999999</v>
      </c>
      <c r="I23" s="1765"/>
      <c r="J23" s="1770"/>
      <c r="K23" s="1770"/>
    </row>
    <row r="24" spans="2:11" ht="17.25" customHeight="1">
      <c r="B24" s="1759">
        <v>21</v>
      </c>
      <c r="C24" s="1760" t="s">
        <v>46</v>
      </c>
      <c r="D24" s="1760"/>
      <c r="E24" s="1762">
        <v>386.6</v>
      </c>
      <c r="F24" s="1768" t="s">
        <v>47</v>
      </c>
      <c r="G24" s="1763"/>
      <c r="H24" s="1764">
        <v>5938.176</v>
      </c>
      <c r="I24" s="1765"/>
      <c r="J24" s="1770"/>
      <c r="K24" s="1770"/>
    </row>
    <row r="25" spans="2:11" ht="16.5" customHeight="1">
      <c r="B25" s="1759">
        <v>22</v>
      </c>
      <c r="C25" s="1760" t="s">
        <v>48</v>
      </c>
      <c r="D25" s="1760" t="s">
        <v>38</v>
      </c>
      <c r="E25" s="1762">
        <v>386.6</v>
      </c>
      <c r="F25" s="1762">
        <v>12</v>
      </c>
      <c r="G25" s="1763">
        <v>0.21</v>
      </c>
      <c r="H25" s="1764">
        <v>974.2320000000001</v>
      </c>
      <c r="I25" s="1765"/>
      <c r="J25" s="1770"/>
      <c r="K25" s="1770"/>
    </row>
    <row r="26" spans="2:11" ht="17.25" customHeight="1">
      <c r="B26" s="1759">
        <v>23</v>
      </c>
      <c r="C26" s="1760" t="s">
        <v>198</v>
      </c>
      <c r="D26" s="1760"/>
      <c r="E26" s="1762"/>
      <c r="F26" s="1762"/>
      <c r="G26" s="1771"/>
      <c r="H26" s="1764">
        <v>5000</v>
      </c>
      <c r="I26" s="1765"/>
      <c r="J26" s="1770"/>
      <c r="K26" s="1770"/>
    </row>
    <row r="27" spans="2:11" ht="18.75" customHeight="1">
      <c r="B27" s="1759">
        <v>24</v>
      </c>
      <c r="C27" s="1772" t="s">
        <v>71</v>
      </c>
      <c r="D27" s="1760" t="s">
        <v>66</v>
      </c>
      <c r="E27" s="1773">
        <v>5</v>
      </c>
      <c r="F27" s="1773">
        <v>1</v>
      </c>
      <c r="G27" s="1773">
        <v>1585.23</v>
      </c>
      <c r="H27" s="1764">
        <v>7926.15</v>
      </c>
      <c r="I27" s="1765"/>
      <c r="J27" s="1770"/>
      <c r="K27" s="1774"/>
    </row>
    <row r="28" spans="2:11" ht="16.5" customHeight="1">
      <c r="B28" s="1759">
        <v>25</v>
      </c>
      <c r="C28" s="1775" t="s">
        <v>72</v>
      </c>
      <c r="D28" s="1775" t="s">
        <v>73</v>
      </c>
      <c r="E28" s="1776">
        <v>1</v>
      </c>
      <c r="F28" s="1776">
        <v>1</v>
      </c>
      <c r="G28" s="1777">
        <v>4152</v>
      </c>
      <c r="H28" s="1778">
        <v>4152</v>
      </c>
      <c r="I28" s="1765"/>
      <c r="J28" s="1770"/>
      <c r="K28" s="1770"/>
    </row>
    <row r="29" spans="2:11" ht="18.75" customHeight="1">
      <c r="B29" s="1759">
        <v>26</v>
      </c>
      <c r="C29" s="1760" t="s">
        <v>74</v>
      </c>
      <c r="D29" s="1760" t="s">
        <v>75</v>
      </c>
      <c r="E29" s="1773">
        <v>0</v>
      </c>
      <c r="F29" s="1773">
        <v>1</v>
      </c>
      <c r="G29" s="1773">
        <v>4152</v>
      </c>
      <c r="H29" s="1779">
        <v>0</v>
      </c>
      <c r="I29" s="1765"/>
      <c r="J29" s="1770"/>
      <c r="K29" s="1770"/>
    </row>
    <row r="30" spans="2:11" ht="18" customHeight="1">
      <c r="B30" s="1759">
        <v>27</v>
      </c>
      <c r="C30" s="1760" t="s">
        <v>67</v>
      </c>
      <c r="D30" s="1760" t="s">
        <v>66</v>
      </c>
      <c r="E30" s="1773">
        <v>5</v>
      </c>
      <c r="F30" s="1773">
        <v>1</v>
      </c>
      <c r="G30" s="1773">
        <v>1124.6</v>
      </c>
      <c r="H30" s="1779">
        <v>5623</v>
      </c>
      <c r="I30" s="1765"/>
      <c r="J30" s="1770"/>
      <c r="K30" s="1770"/>
    </row>
    <row r="31" spans="2:11" ht="18" customHeight="1">
      <c r="B31" s="1759">
        <v>28</v>
      </c>
      <c r="C31" s="1760" t="s">
        <v>68</v>
      </c>
      <c r="D31" s="1760" t="s">
        <v>69</v>
      </c>
      <c r="E31" s="1773">
        <v>2</v>
      </c>
      <c r="F31" s="1773">
        <v>1</v>
      </c>
      <c r="G31" s="1777">
        <v>531</v>
      </c>
      <c r="H31" s="1779">
        <v>1062</v>
      </c>
      <c r="I31" s="1765"/>
      <c r="J31" s="1770"/>
      <c r="K31" s="1770"/>
    </row>
    <row r="32" spans="2:11" ht="12">
      <c r="B32" s="1780" t="s">
        <v>53</v>
      </c>
      <c r="C32" s="1780"/>
      <c r="D32" s="1780"/>
      <c r="E32" s="1780"/>
      <c r="F32" s="1780"/>
      <c r="G32" s="1781"/>
      <c r="H32" s="1782">
        <v>79071.30619999999</v>
      </c>
      <c r="I32" s="1765"/>
      <c r="J32" s="1770"/>
      <c r="K32" s="1770"/>
    </row>
    <row r="34" ht="12">
      <c r="H34" s="1783"/>
    </row>
    <row r="35" spans="4:7" ht="12">
      <c r="D35" s="1747" t="s">
        <v>54</v>
      </c>
      <c r="E35" s="1783" t="s">
        <v>54</v>
      </c>
      <c r="F35" s="1784"/>
      <c r="G35" s="1784"/>
    </row>
    <row r="36" spans="4:7" ht="12">
      <c r="D36" s="1785" t="s">
        <v>54</v>
      </c>
      <c r="E36" s="1783" t="s">
        <v>54</v>
      </c>
      <c r="F36" s="1784"/>
      <c r="G36" s="1784"/>
    </row>
    <row r="37" ht="12">
      <c r="G37" s="1786"/>
    </row>
    <row r="38" spans="2:9" ht="12">
      <c r="B38" s="1787"/>
      <c r="C38" s="1788"/>
      <c r="D38" s="1788"/>
      <c r="E38" s="1789"/>
      <c r="F38" s="1789"/>
      <c r="G38" s="1789"/>
      <c r="H38" s="1790"/>
      <c r="I38" s="1791"/>
    </row>
    <row r="39" spans="2:9" ht="12">
      <c r="B39" s="1792"/>
      <c r="C39" s="1788"/>
      <c r="D39" s="1788"/>
      <c r="E39" s="1789"/>
      <c r="F39" s="1789"/>
      <c r="G39" s="1789"/>
      <c r="H39" s="1790"/>
      <c r="I39" s="1793"/>
    </row>
    <row r="40" spans="2:9" ht="12">
      <c r="B40" s="1792"/>
      <c r="C40" s="1788"/>
      <c r="D40" s="1788"/>
      <c r="E40" s="1789"/>
      <c r="F40" s="1789"/>
      <c r="G40" s="1789"/>
      <c r="H40" s="1790"/>
      <c r="I40" s="1793"/>
    </row>
    <row r="41" spans="2:9" ht="12">
      <c r="B41" s="1787"/>
      <c r="C41" s="1788"/>
      <c r="D41" s="1788"/>
      <c r="E41" s="1789"/>
      <c r="F41" s="1789"/>
      <c r="G41" s="1789"/>
      <c r="H41" s="1790"/>
      <c r="I41" s="1793"/>
    </row>
    <row r="42" spans="2:9" ht="12">
      <c r="B42" s="1792"/>
      <c r="C42" s="1788"/>
      <c r="D42" s="1788"/>
      <c r="E42" s="1789"/>
      <c r="F42" s="1789"/>
      <c r="G42" s="1789"/>
      <c r="H42" s="1790"/>
      <c r="I42" s="1793"/>
    </row>
    <row r="43" spans="2:9" ht="12">
      <c r="B43" s="1792"/>
      <c r="C43" s="1788"/>
      <c r="D43" s="1788"/>
      <c r="E43" s="1789"/>
      <c r="F43" s="1789"/>
      <c r="G43" s="1789"/>
      <c r="H43" s="1790"/>
      <c r="I43" s="1793"/>
    </row>
    <row r="44" spans="2:9" ht="12">
      <c r="B44" s="1787"/>
      <c r="C44" s="1788"/>
      <c r="D44" s="1788"/>
      <c r="E44" s="1789"/>
      <c r="F44" s="1789"/>
      <c r="G44" s="1789"/>
      <c r="H44" s="1790"/>
      <c r="I44" s="1793"/>
    </row>
    <row r="45" spans="2:9" ht="12">
      <c r="B45" s="1792"/>
      <c r="C45" s="1788"/>
      <c r="D45" s="1788"/>
      <c r="E45" s="1789"/>
      <c r="F45" s="1789"/>
      <c r="G45" s="1789"/>
      <c r="H45" s="1790"/>
      <c r="I45" s="1793"/>
    </row>
    <row r="46" spans="2:9" ht="12">
      <c r="B46" s="1792"/>
      <c r="C46" s="1788"/>
      <c r="D46" s="1788"/>
      <c r="E46" s="1789"/>
      <c r="F46" s="1789"/>
      <c r="G46" s="1789"/>
      <c r="H46" s="1790"/>
      <c r="I46" s="1793"/>
    </row>
    <row r="47" spans="2:9" ht="12">
      <c r="B47" s="1787"/>
      <c r="C47" s="1788"/>
      <c r="D47" s="1788"/>
      <c r="E47" s="1794"/>
      <c r="F47" s="1794"/>
      <c r="G47" s="1790"/>
      <c r="H47" s="1790"/>
      <c r="I47" s="1793"/>
    </row>
    <row r="48" spans="2:9" ht="12">
      <c r="B48" s="1792"/>
      <c r="C48" s="1788"/>
      <c r="D48" s="1788"/>
      <c r="E48" s="1789"/>
      <c r="F48" s="1789"/>
      <c r="G48" s="1789"/>
      <c r="H48" s="1790"/>
      <c r="I48" s="1793"/>
    </row>
    <row r="49" spans="2:9" ht="12">
      <c r="B49" s="1792"/>
      <c r="C49" s="1788"/>
      <c r="D49" s="1788"/>
      <c r="E49" s="1794"/>
      <c r="F49" s="1794"/>
      <c r="G49" s="1790"/>
      <c r="H49" s="1790"/>
      <c r="I49" s="1793"/>
    </row>
    <row r="50" spans="2:9" ht="12">
      <c r="B50" s="1787"/>
      <c r="C50" s="1788"/>
      <c r="D50" s="1788"/>
      <c r="E50" s="1794"/>
      <c r="F50" s="1794"/>
      <c r="G50" s="1790"/>
      <c r="H50" s="1790"/>
      <c r="I50" s="1793"/>
    </row>
    <row r="51" spans="2:9" ht="12">
      <c r="B51" s="1792"/>
      <c r="C51" s="1788"/>
      <c r="D51" s="1788"/>
      <c r="E51" s="1794"/>
      <c r="F51" s="1794"/>
      <c r="G51" s="1790"/>
      <c r="H51" s="1790"/>
      <c r="I51" s="1793"/>
    </row>
    <row r="52" spans="2:9" ht="12">
      <c r="B52" s="1792"/>
      <c r="C52" s="1788"/>
      <c r="D52" s="1788"/>
      <c r="E52" s="1789"/>
      <c r="F52" s="1789"/>
      <c r="G52" s="1789"/>
      <c r="H52" s="1790"/>
      <c r="I52" s="1793"/>
    </row>
    <row r="53" spans="2:9" ht="12">
      <c r="B53" s="1787"/>
      <c r="C53" s="1788"/>
      <c r="D53" s="1788"/>
      <c r="E53" s="1789"/>
      <c r="F53" s="1789"/>
      <c r="G53" s="1789"/>
      <c r="H53" s="1790"/>
      <c r="I53" s="1793"/>
    </row>
    <row r="54" spans="2:9" ht="12">
      <c r="B54" s="1792"/>
      <c r="C54" s="1788"/>
      <c r="D54" s="1788"/>
      <c r="E54" s="1794"/>
      <c r="F54" s="1794"/>
      <c r="G54" s="1790"/>
      <c r="H54" s="1790"/>
      <c r="I54" s="1793"/>
    </row>
    <row r="55" spans="2:9" ht="12">
      <c r="B55" s="1792"/>
      <c r="C55" s="1788"/>
      <c r="D55" s="1788"/>
      <c r="E55" s="1794"/>
      <c r="F55" s="1794"/>
      <c r="G55" s="1790"/>
      <c r="H55" s="1790"/>
      <c r="I55" s="1793"/>
    </row>
    <row r="56" spans="2:9" ht="12">
      <c r="B56" s="1787"/>
      <c r="C56" s="1788"/>
      <c r="D56" s="1788"/>
      <c r="E56" s="1789"/>
      <c r="F56" s="1789"/>
      <c r="G56" s="1789"/>
      <c r="H56" s="1790"/>
      <c r="I56" s="1793"/>
    </row>
    <row r="57" spans="2:9" ht="12">
      <c r="B57" s="1792"/>
      <c r="C57" s="1788"/>
      <c r="D57" s="1788"/>
      <c r="E57" s="1794"/>
      <c r="F57" s="1794"/>
      <c r="G57" s="1790"/>
      <c r="H57" s="1790"/>
      <c r="I57" s="1793"/>
    </row>
    <row r="58" spans="2:9" ht="12">
      <c r="B58" s="1792"/>
      <c r="C58" s="1788"/>
      <c r="D58" s="1788"/>
      <c r="E58" s="1794"/>
      <c r="F58" s="1794"/>
      <c r="G58" s="1790"/>
      <c r="H58" s="1790"/>
      <c r="I58" s="1793"/>
    </row>
    <row r="59" spans="2:9" ht="12">
      <c r="B59" s="1787"/>
      <c r="C59" s="1788"/>
      <c r="D59" s="1788"/>
      <c r="E59" s="1794"/>
      <c r="F59" s="1794"/>
      <c r="G59" s="1790"/>
      <c r="H59" s="1790"/>
      <c r="I59" s="1793"/>
    </row>
    <row r="60" spans="2:9" ht="12">
      <c r="B60" s="1792"/>
      <c r="C60" s="1788"/>
      <c r="D60" s="1788"/>
      <c r="E60" s="1787"/>
      <c r="F60" s="1787"/>
      <c r="G60" s="1787"/>
      <c r="H60" s="1787"/>
      <c r="I60" s="1791"/>
    </row>
    <row r="61" spans="2:9" ht="12">
      <c r="B61" s="1795"/>
      <c r="C61" s="1795"/>
      <c r="D61" s="1795"/>
      <c r="E61" s="1795"/>
      <c r="F61" s="1795"/>
      <c r="G61" s="1795"/>
      <c r="H61" s="1795"/>
      <c r="I61" s="1791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B1">
      <selection activeCell="B1" sqref="B1"/>
    </sheetView>
  </sheetViews>
  <sheetFormatPr defaultColWidth="9.140625" defaultRowHeight="12.75"/>
  <cols>
    <col min="1" max="1" width="0" style="1796" hidden="1" customWidth="1"/>
    <col min="2" max="2" width="4.8515625" style="1796" customWidth="1"/>
    <col min="3" max="3" width="51.00390625" style="1796" customWidth="1"/>
    <col min="4" max="4" width="15.57421875" style="1796" customWidth="1"/>
    <col min="5" max="5" width="11.00390625" style="1796" customWidth="1"/>
    <col min="6" max="6" width="9.28125" style="1796" customWidth="1"/>
    <col min="7" max="7" width="10.8515625" style="1796" customWidth="1"/>
    <col min="8" max="8" width="10.7109375" style="1796" customWidth="1"/>
    <col min="9" max="9" width="6.421875" style="1797" customWidth="1"/>
    <col min="10" max="10" width="1.7109375" style="1798" customWidth="1"/>
    <col min="11" max="16384" width="9.140625" style="1798" customWidth="1"/>
  </cols>
  <sheetData>
    <row r="1" spans="1:9" s="1799" customFormat="1" ht="51" customHeight="1">
      <c r="A1" s="1796"/>
      <c r="B1" s="3447" t="s">
        <v>236</v>
      </c>
      <c r="C1" s="3447"/>
      <c r="D1" s="3447"/>
      <c r="E1" s="3447"/>
      <c r="F1" s="3447"/>
      <c r="G1" s="3447"/>
      <c r="H1" s="3447"/>
      <c r="I1" s="1797"/>
    </row>
    <row r="2" spans="1:9" s="1799" customFormat="1" ht="15" customHeight="1">
      <c r="A2" s="1796"/>
      <c r="B2" s="1800"/>
      <c r="C2" s="1800"/>
      <c r="D2" s="1800"/>
      <c r="E2" s="1800"/>
      <c r="F2" s="1800"/>
      <c r="G2" s="1800"/>
      <c r="H2" s="1800"/>
      <c r="I2" s="1797"/>
    </row>
    <row r="3" spans="1:11" s="1799" customFormat="1" ht="52.5" customHeight="1">
      <c r="A3" s="1801"/>
      <c r="B3" s="1802" t="s">
        <v>1</v>
      </c>
      <c r="C3" s="1803" t="s">
        <v>2</v>
      </c>
      <c r="D3" s="1803" t="s">
        <v>3</v>
      </c>
      <c r="E3" s="1804" t="s">
        <v>4</v>
      </c>
      <c r="F3" s="1804" t="s">
        <v>5</v>
      </c>
      <c r="G3" s="1804" t="s">
        <v>6</v>
      </c>
      <c r="H3" s="1805" t="s">
        <v>7</v>
      </c>
      <c r="I3" s="1806"/>
      <c r="J3" s="1807"/>
      <c r="K3" s="1807"/>
    </row>
    <row r="4" spans="1:11" s="1799" customFormat="1" ht="21.75" customHeight="1">
      <c r="A4" s="1796"/>
      <c r="B4" s="1808">
        <v>1</v>
      </c>
      <c r="C4" s="1809" t="s">
        <v>8</v>
      </c>
      <c r="D4" s="1810" t="s">
        <v>9</v>
      </c>
      <c r="E4" s="1811">
        <v>1</v>
      </c>
      <c r="F4" s="1811">
        <v>1</v>
      </c>
      <c r="G4" s="1812">
        <v>5460</v>
      </c>
      <c r="H4" s="1813">
        <v>5460</v>
      </c>
      <c r="I4" s="1814"/>
      <c r="J4" s="1807"/>
      <c r="K4" s="1807"/>
    </row>
    <row r="5" spans="1:11" s="1799" customFormat="1" ht="25.5" customHeight="1">
      <c r="A5" s="1796"/>
      <c r="B5" s="1808">
        <v>2</v>
      </c>
      <c r="C5" s="1809" t="s">
        <v>10</v>
      </c>
      <c r="D5" s="1810" t="s">
        <v>11</v>
      </c>
      <c r="E5" s="1811">
        <v>0.2</v>
      </c>
      <c r="F5" s="1811">
        <v>2</v>
      </c>
      <c r="G5" s="1812">
        <v>6500</v>
      </c>
      <c r="H5" s="1813">
        <v>2600</v>
      </c>
      <c r="I5" s="1814"/>
      <c r="J5" s="1807"/>
      <c r="K5" s="1807"/>
    </row>
    <row r="6" spans="1:11" s="1799" customFormat="1" ht="19.5" customHeight="1">
      <c r="A6" s="1796"/>
      <c r="B6" s="1808">
        <v>3</v>
      </c>
      <c r="C6" s="1809" t="s">
        <v>12</v>
      </c>
      <c r="D6" s="1810" t="s">
        <v>13</v>
      </c>
      <c r="E6" s="1811">
        <v>2</v>
      </c>
      <c r="F6" s="1811">
        <v>2</v>
      </c>
      <c r="G6" s="1812">
        <v>146.72</v>
      </c>
      <c r="H6" s="1813">
        <v>586.88</v>
      </c>
      <c r="I6" s="1814"/>
      <c r="J6" s="1807"/>
      <c r="K6" s="1807"/>
    </row>
    <row r="7" spans="1:11" s="1799" customFormat="1" ht="24" customHeight="1">
      <c r="A7" s="1796"/>
      <c r="B7" s="1808">
        <v>4</v>
      </c>
      <c r="C7" s="1809" t="s">
        <v>14</v>
      </c>
      <c r="D7" s="1810" t="s">
        <v>15</v>
      </c>
      <c r="E7" s="1811">
        <v>0.4045</v>
      </c>
      <c r="F7" s="1811">
        <v>2</v>
      </c>
      <c r="G7" s="1812">
        <v>1500</v>
      </c>
      <c r="H7" s="1813">
        <v>1213.5</v>
      </c>
      <c r="I7" s="1814"/>
      <c r="J7" s="1807"/>
      <c r="K7" s="1807"/>
    </row>
    <row r="8" spans="1:11" s="1799" customFormat="1" ht="24.75" customHeight="1">
      <c r="A8" s="1796"/>
      <c r="B8" s="1808">
        <v>5</v>
      </c>
      <c r="C8" s="1809" t="s">
        <v>16</v>
      </c>
      <c r="D8" s="1810" t="s">
        <v>15</v>
      </c>
      <c r="E8" s="1811">
        <v>0.4045</v>
      </c>
      <c r="F8" s="1811">
        <v>2</v>
      </c>
      <c r="G8" s="1812">
        <v>1440</v>
      </c>
      <c r="H8" s="1813">
        <v>1164.96</v>
      </c>
      <c r="I8" s="1814"/>
      <c r="J8" s="1807"/>
      <c r="K8" s="1807"/>
    </row>
    <row r="9" spans="1:11" s="1799" customFormat="1" ht="22.5" customHeight="1">
      <c r="A9" s="1796"/>
      <c r="B9" s="1808">
        <v>6</v>
      </c>
      <c r="C9" s="1809" t="s">
        <v>17</v>
      </c>
      <c r="D9" s="1810" t="s">
        <v>15</v>
      </c>
      <c r="E9" s="1811">
        <v>0.4045</v>
      </c>
      <c r="F9" s="1811">
        <v>2</v>
      </c>
      <c r="G9" s="1812">
        <v>1320</v>
      </c>
      <c r="H9" s="1813">
        <v>1067.88</v>
      </c>
      <c r="I9" s="1814"/>
      <c r="J9" s="1807"/>
      <c r="K9" s="1807"/>
    </row>
    <row r="10" spans="1:11" s="1799" customFormat="1" ht="28.5" customHeight="1">
      <c r="A10" s="1796"/>
      <c r="B10" s="1808">
        <v>7</v>
      </c>
      <c r="C10" s="1809" t="s">
        <v>18</v>
      </c>
      <c r="D10" s="1810" t="s">
        <v>19</v>
      </c>
      <c r="E10" s="1811">
        <v>0.8</v>
      </c>
      <c r="F10" s="1811">
        <v>2</v>
      </c>
      <c r="G10" s="1812">
        <v>559.29</v>
      </c>
      <c r="H10" s="1813">
        <v>894.864</v>
      </c>
      <c r="I10" s="1814"/>
      <c r="J10" s="1807"/>
      <c r="K10" s="1807"/>
    </row>
    <row r="11" spans="1:11" s="1799" customFormat="1" ht="43.5" customHeight="1">
      <c r="A11" s="1796"/>
      <c r="B11" s="1808">
        <v>8</v>
      </c>
      <c r="C11" s="1809" t="s">
        <v>20</v>
      </c>
      <c r="D11" s="1810" t="s">
        <v>15</v>
      </c>
      <c r="E11" s="1811">
        <v>0.4045</v>
      </c>
      <c r="F11" s="1811">
        <v>2</v>
      </c>
      <c r="G11" s="1812">
        <v>1099</v>
      </c>
      <c r="H11" s="1813">
        <v>889.091</v>
      </c>
      <c r="I11" s="1814"/>
      <c r="J11" s="1807"/>
      <c r="K11" s="1807"/>
    </row>
    <row r="12" spans="1:11" s="1799" customFormat="1" ht="57" customHeight="1">
      <c r="A12" s="1796"/>
      <c r="B12" s="1808">
        <v>9</v>
      </c>
      <c r="C12" s="1809" t="s">
        <v>21</v>
      </c>
      <c r="D12" s="1810" t="s">
        <v>15</v>
      </c>
      <c r="E12" s="1811">
        <v>0.4045</v>
      </c>
      <c r="F12" s="1811">
        <v>2</v>
      </c>
      <c r="G12" s="1815">
        <v>1710</v>
      </c>
      <c r="H12" s="1813">
        <v>1383.39</v>
      </c>
      <c r="I12" s="1814"/>
      <c r="J12" s="1807"/>
      <c r="K12" s="1807"/>
    </row>
    <row r="13" spans="1:11" s="1799" customFormat="1" ht="24.75" customHeight="1">
      <c r="A13" s="1796"/>
      <c r="B13" s="1808">
        <v>10</v>
      </c>
      <c r="C13" s="1809" t="s">
        <v>26</v>
      </c>
      <c r="D13" s="1810" t="s">
        <v>9</v>
      </c>
      <c r="E13" s="1811">
        <v>1</v>
      </c>
      <c r="F13" s="1811">
        <v>2</v>
      </c>
      <c r="G13" s="1816">
        <v>3036.14</v>
      </c>
      <c r="H13" s="1813">
        <v>6072.28</v>
      </c>
      <c r="I13" s="1814"/>
      <c r="J13" s="1807"/>
      <c r="K13" s="1807"/>
    </row>
    <row r="14" spans="1:11" s="1799" customFormat="1" ht="39" customHeight="1">
      <c r="A14" s="1796"/>
      <c r="B14" s="1808">
        <v>11</v>
      </c>
      <c r="C14" s="1809" t="s">
        <v>29</v>
      </c>
      <c r="D14" s="1810" t="s">
        <v>30</v>
      </c>
      <c r="E14" s="1811">
        <v>0.4045</v>
      </c>
      <c r="F14" s="1811">
        <v>1</v>
      </c>
      <c r="G14" s="1812">
        <v>8039</v>
      </c>
      <c r="H14" s="1813">
        <v>3251.7755</v>
      </c>
      <c r="I14" s="1814"/>
      <c r="J14" s="1807"/>
      <c r="K14" s="1807"/>
    </row>
    <row r="15" spans="1:11" s="1799" customFormat="1" ht="18.75" customHeight="1">
      <c r="A15" s="1796"/>
      <c r="B15" s="1808">
        <v>12</v>
      </c>
      <c r="C15" s="1809" t="s">
        <v>32</v>
      </c>
      <c r="D15" s="1809" t="s">
        <v>33</v>
      </c>
      <c r="E15" s="1811">
        <v>50</v>
      </c>
      <c r="F15" s="1817" t="s">
        <v>34</v>
      </c>
      <c r="G15" s="1812">
        <v>22.39</v>
      </c>
      <c r="H15" s="1813">
        <v>1119.5</v>
      </c>
      <c r="I15" s="1814"/>
      <c r="J15" s="1807"/>
      <c r="K15" s="1807"/>
    </row>
    <row r="16" spans="1:11" s="1799" customFormat="1" ht="23.25" customHeight="1">
      <c r="A16" s="1796"/>
      <c r="B16" s="1808">
        <v>13</v>
      </c>
      <c r="C16" s="1809" t="s">
        <v>35</v>
      </c>
      <c r="D16" s="1809" t="s">
        <v>36</v>
      </c>
      <c r="E16" s="1811">
        <v>1</v>
      </c>
      <c r="F16" s="1817" t="s">
        <v>34</v>
      </c>
      <c r="G16" s="1812">
        <v>408.6</v>
      </c>
      <c r="H16" s="1813">
        <v>408.6</v>
      </c>
      <c r="I16" s="1814"/>
      <c r="J16" s="1807"/>
      <c r="K16" s="1807"/>
    </row>
    <row r="17" spans="1:11" s="1799" customFormat="1" ht="19.5" customHeight="1">
      <c r="A17" s="1796"/>
      <c r="B17" s="1808">
        <v>14</v>
      </c>
      <c r="C17" s="1809" t="s">
        <v>37</v>
      </c>
      <c r="D17" s="1809" t="s">
        <v>38</v>
      </c>
      <c r="E17" s="1811">
        <v>10</v>
      </c>
      <c r="F17" s="1817" t="s">
        <v>34</v>
      </c>
      <c r="G17" s="1812">
        <v>20.13</v>
      </c>
      <c r="H17" s="1813">
        <v>201.3</v>
      </c>
      <c r="I17" s="1814"/>
      <c r="J17" s="1807"/>
      <c r="K17" s="1818"/>
    </row>
    <row r="18" spans="1:11" s="1799" customFormat="1" ht="28.5" customHeight="1">
      <c r="A18" s="1796"/>
      <c r="B18" s="1808">
        <v>15</v>
      </c>
      <c r="C18" s="1809" t="s">
        <v>39</v>
      </c>
      <c r="D18" s="1809" t="s">
        <v>33</v>
      </c>
      <c r="E18" s="1811">
        <v>40</v>
      </c>
      <c r="F18" s="1817" t="s">
        <v>34</v>
      </c>
      <c r="G18" s="1812">
        <v>41.8</v>
      </c>
      <c r="H18" s="1813">
        <v>1672</v>
      </c>
      <c r="I18" s="1814"/>
      <c r="J18" s="1807"/>
      <c r="K18" s="1807"/>
    </row>
    <row r="19" spans="1:11" s="1799" customFormat="1" ht="27" customHeight="1">
      <c r="A19" s="1796"/>
      <c r="B19" s="1808">
        <v>16</v>
      </c>
      <c r="C19" s="1809" t="s">
        <v>40</v>
      </c>
      <c r="D19" s="1809" t="s">
        <v>38</v>
      </c>
      <c r="E19" s="1811">
        <v>10</v>
      </c>
      <c r="F19" s="1817" t="s">
        <v>34</v>
      </c>
      <c r="G19" s="1812">
        <v>170.7</v>
      </c>
      <c r="H19" s="1813">
        <v>1707</v>
      </c>
      <c r="I19" s="1814"/>
      <c r="J19" s="1807"/>
      <c r="K19" s="1807"/>
    </row>
    <row r="20" spans="1:11" s="1799" customFormat="1" ht="25.5" customHeight="1">
      <c r="A20" s="1796"/>
      <c r="B20" s="1808">
        <v>17</v>
      </c>
      <c r="C20" s="1809" t="s">
        <v>41</v>
      </c>
      <c r="D20" s="1809" t="s">
        <v>38</v>
      </c>
      <c r="E20" s="1811">
        <v>10</v>
      </c>
      <c r="F20" s="1817" t="s">
        <v>34</v>
      </c>
      <c r="G20" s="1812">
        <v>183.3</v>
      </c>
      <c r="H20" s="1813">
        <v>1833</v>
      </c>
      <c r="I20" s="1814"/>
      <c r="J20" s="1807"/>
      <c r="K20" s="1807"/>
    </row>
    <row r="21" spans="1:11" s="1799" customFormat="1" ht="24" customHeight="1">
      <c r="A21" s="1796"/>
      <c r="B21" s="1808">
        <v>18</v>
      </c>
      <c r="C21" s="1809" t="s">
        <v>42</v>
      </c>
      <c r="D21" s="1809" t="s">
        <v>38</v>
      </c>
      <c r="E21" s="1811">
        <v>10</v>
      </c>
      <c r="F21" s="1817" t="s">
        <v>34</v>
      </c>
      <c r="G21" s="1812">
        <v>36.39</v>
      </c>
      <c r="H21" s="1813">
        <v>363.9</v>
      </c>
      <c r="I21" s="1814"/>
      <c r="J21" s="1807"/>
      <c r="K21" s="1807"/>
    </row>
    <row r="22" spans="1:11" s="1799" customFormat="1" ht="25.5" customHeight="1">
      <c r="A22" s="1796"/>
      <c r="B22" s="1808">
        <v>19</v>
      </c>
      <c r="C22" s="1809" t="s">
        <v>43</v>
      </c>
      <c r="D22" s="1809" t="s">
        <v>38</v>
      </c>
      <c r="E22" s="1811">
        <v>20</v>
      </c>
      <c r="F22" s="1817" t="s">
        <v>34</v>
      </c>
      <c r="G22" s="1812">
        <v>137</v>
      </c>
      <c r="H22" s="1813">
        <v>2740</v>
      </c>
      <c r="I22" s="1814"/>
      <c r="J22" s="1807"/>
      <c r="K22" s="1807"/>
    </row>
    <row r="23" spans="2:11" ht="21.75" customHeight="1">
      <c r="B23" s="1808">
        <v>20</v>
      </c>
      <c r="C23" s="1809" t="s">
        <v>50</v>
      </c>
      <c r="D23" s="1810" t="s">
        <v>15</v>
      </c>
      <c r="E23" s="1811">
        <v>0.4045</v>
      </c>
      <c r="F23" s="1811">
        <v>12</v>
      </c>
      <c r="G23" s="1812">
        <v>3290</v>
      </c>
      <c r="H23" s="1813">
        <v>15969.66</v>
      </c>
      <c r="I23" s="1814"/>
      <c r="J23" s="1819"/>
      <c r="K23" s="1819"/>
    </row>
    <row r="24" spans="2:11" ht="17.25" customHeight="1">
      <c r="B24" s="1808">
        <v>21</v>
      </c>
      <c r="C24" s="1809" t="s">
        <v>46</v>
      </c>
      <c r="D24" s="1809"/>
      <c r="E24" s="1811">
        <v>404.5</v>
      </c>
      <c r="F24" s="1817" t="s">
        <v>47</v>
      </c>
      <c r="G24" s="1812"/>
      <c r="H24" s="1813">
        <v>6213.12</v>
      </c>
      <c r="I24" s="1814"/>
      <c r="J24" s="1819"/>
      <c r="K24" s="1819"/>
    </row>
    <row r="25" spans="2:11" ht="16.5" customHeight="1">
      <c r="B25" s="1808">
        <v>22</v>
      </c>
      <c r="C25" s="1809" t="s">
        <v>48</v>
      </c>
      <c r="D25" s="1809" t="s">
        <v>38</v>
      </c>
      <c r="E25" s="1811">
        <v>404.5</v>
      </c>
      <c r="F25" s="1811">
        <v>12</v>
      </c>
      <c r="G25" s="1812">
        <v>0.21</v>
      </c>
      <c r="H25" s="1813">
        <v>1019.34</v>
      </c>
      <c r="I25" s="1814"/>
      <c r="J25" s="1819"/>
      <c r="K25" s="1819"/>
    </row>
    <row r="26" spans="2:11" ht="17.25" customHeight="1">
      <c r="B26" s="1808">
        <v>23</v>
      </c>
      <c r="C26" s="1809" t="s">
        <v>64</v>
      </c>
      <c r="D26" s="1809"/>
      <c r="E26" s="1811"/>
      <c r="F26" s="1811"/>
      <c r="G26" s="1820"/>
      <c r="H26" s="1813">
        <v>6000</v>
      </c>
      <c r="I26" s="1814"/>
      <c r="J26" s="1819"/>
      <c r="K26" s="1819"/>
    </row>
    <row r="27" spans="2:11" ht="18.75" customHeight="1">
      <c r="B27" s="1808">
        <v>24</v>
      </c>
      <c r="C27" s="1809" t="s">
        <v>70</v>
      </c>
      <c r="D27" s="1809" t="s">
        <v>66</v>
      </c>
      <c r="E27" s="1821">
        <v>2</v>
      </c>
      <c r="F27" s="1821">
        <v>1</v>
      </c>
      <c r="G27" s="1821">
        <v>1039.3</v>
      </c>
      <c r="H27" s="1813">
        <v>2078.6</v>
      </c>
      <c r="I27" s="1814"/>
      <c r="J27" s="1819"/>
      <c r="K27" s="1819"/>
    </row>
    <row r="28" spans="2:11" ht="18.75" customHeight="1">
      <c r="B28" s="1808">
        <v>25</v>
      </c>
      <c r="C28" s="1822" t="s">
        <v>71</v>
      </c>
      <c r="D28" s="1809" t="s">
        <v>66</v>
      </c>
      <c r="E28" s="1821">
        <v>2</v>
      </c>
      <c r="F28" s="1821">
        <v>1</v>
      </c>
      <c r="G28" s="1821">
        <v>1585.23</v>
      </c>
      <c r="H28" s="1813">
        <v>3170.46</v>
      </c>
      <c r="I28" s="1814"/>
      <c r="J28" s="1819"/>
      <c r="K28" s="1819"/>
    </row>
    <row r="29" spans="2:11" ht="16.5" customHeight="1">
      <c r="B29" s="1808">
        <v>26</v>
      </c>
      <c r="C29" s="1823" t="s">
        <v>72</v>
      </c>
      <c r="D29" s="1823" t="s">
        <v>73</v>
      </c>
      <c r="E29" s="1824">
        <v>1</v>
      </c>
      <c r="F29" s="1824">
        <v>1</v>
      </c>
      <c r="G29" s="1825">
        <v>4152</v>
      </c>
      <c r="H29" s="1826">
        <v>4152</v>
      </c>
      <c r="I29" s="1814"/>
      <c r="J29" s="1819"/>
      <c r="K29" s="1819"/>
    </row>
    <row r="30" spans="2:11" ht="18.75" customHeight="1">
      <c r="B30" s="1808">
        <v>27</v>
      </c>
      <c r="C30" s="1809" t="s">
        <v>65</v>
      </c>
      <c r="D30" s="1809" t="s">
        <v>66</v>
      </c>
      <c r="E30" s="1821">
        <v>2</v>
      </c>
      <c r="F30" s="1821">
        <v>1</v>
      </c>
      <c r="G30" s="1821">
        <v>1443.34</v>
      </c>
      <c r="H30" s="1813">
        <v>2886.68</v>
      </c>
      <c r="I30" s="1814"/>
      <c r="J30" s="1819"/>
      <c r="K30" s="1819"/>
    </row>
    <row r="31" spans="2:11" ht="18" customHeight="1">
      <c r="B31" s="1808">
        <v>28</v>
      </c>
      <c r="C31" s="1809" t="s">
        <v>67</v>
      </c>
      <c r="D31" s="1809" t="s">
        <v>66</v>
      </c>
      <c r="E31" s="1821">
        <v>2</v>
      </c>
      <c r="F31" s="1821">
        <v>1</v>
      </c>
      <c r="G31" s="1821">
        <v>1124.6</v>
      </c>
      <c r="H31" s="1813">
        <v>2249.2</v>
      </c>
      <c r="I31" s="1814"/>
      <c r="J31" s="1819"/>
      <c r="K31" s="1819"/>
    </row>
    <row r="32" spans="2:11" ht="18" customHeight="1">
      <c r="B32" s="1808">
        <v>29</v>
      </c>
      <c r="C32" s="1809" t="s">
        <v>68</v>
      </c>
      <c r="D32" s="1809" t="s">
        <v>69</v>
      </c>
      <c r="E32" s="1821">
        <v>1</v>
      </c>
      <c r="F32" s="1821">
        <v>1</v>
      </c>
      <c r="G32" s="1825">
        <v>531</v>
      </c>
      <c r="H32" s="1813">
        <v>531</v>
      </c>
      <c r="I32" s="1814"/>
      <c r="J32" s="1819"/>
      <c r="K32" s="1819"/>
    </row>
    <row r="33" spans="2:11" ht="18" customHeight="1">
      <c r="B33" s="1808">
        <v>30</v>
      </c>
      <c r="C33" s="1809" t="s">
        <v>86</v>
      </c>
      <c r="D33" s="1809" t="s">
        <v>66</v>
      </c>
      <c r="E33" s="1821">
        <v>3</v>
      </c>
      <c r="F33" s="1821">
        <v>1</v>
      </c>
      <c r="G33" s="1821">
        <v>982.88</v>
      </c>
      <c r="H33" s="1813">
        <v>2948.64</v>
      </c>
      <c r="I33" s="1814"/>
      <c r="J33" s="1819"/>
      <c r="K33" s="1819"/>
    </row>
    <row r="34" spans="2:11" ht="16.5" customHeight="1">
      <c r="B34" s="1808">
        <v>31</v>
      </c>
      <c r="C34" s="1809" t="s">
        <v>128</v>
      </c>
      <c r="D34" s="1809" t="s">
        <v>75</v>
      </c>
      <c r="E34" s="1827">
        <v>1</v>
      </c>
      <c r="F34" s="1827">
        <v>1</v>
      </c>
      <c r="G34" s="1827">
        <v>855.33</v>
      </c>
      <c r="H34" s="1813">
        <v>855.33</v>
      </c>
      <c r="I34" s="1814"/>
      <c r="J34" s="1819"/>
      <c r="K34" s="1819"/>
    </row>
    <row r="35" spans="2:11" ht="12">
      <c r="B35" s="1828" t="s">
        <v>53</v>
      </c>
      <c r="C35" s="1828"/>
      <c r="D35" s="1828"/>
      <c r="E35" s="1828"/>
      <c r="F35" s="1828"/>
      <c r="G35" s="1829"/>
      <c r="H35" s="1830">
        <v>82703.95049999999</v>
      </c>
      <c r="I35" s="1814"/>
      <c r="J35" s="1819"/>
      <c r="K35" s="1819"/>
    </row>
    <row r="37" ht="12">
      <c r="H37" s="1831"/>
    </row>
    <row r="38" spans="4:7" ht="12">
      <c r="D38" s="1796" t="s">
        <v>54</v>
      </c>
      <c r="E38" s="1831" t="s">
        <v>54</v>
      </c>
      <c r="F38" s="1832"/>
      <c r="G38" s="1832"/>
    </row>
    <row r="39" spans="4:7" ht="12">
      <c r="D39" s="1833" t="s">
        <v>54</v>
      </c>
      <c r="E39" s="1831" t="s">
        <v>54</v>
      </c>
      <c r="F39" s="1832"/>
      <c r="G39" s="1832"/>
    </row>
    <row r="40" ht="12">
      <c r="G40" s="1834"/>
    </row>
    <row r="41" spans="2:9" ht="12">
      <c r="B41" s="1835"/>
      <c r="C41" s="1836"/>
      <c r="D41" s="1836"/>
      <c r="E41" s="1837"/>
      <c r="F41" s="1837"/>
      <c r="G41" s="1837"/>
      <c r="H41" s="1838"/>
      <c r="I41" s="1839"/>
    </row>
    <row r="42" spans="2:9" ht="12">
      <c r="B42" s="1840"/>
      <c r="C42" s="1836"/>
      <c r="D42" s="1836"/>
      <c r="E42" s="1837"/>
      <c r="F42" s="1837"/>
      <c r="G42" s="1837"/>
      <c r="H42" s="1838"/>
      <c r="I42" s="1841"/>
    </row>
    <row r="43" spans="2:9" ht="12">
      <c r="B43" s="1840"/>
      <c r="C43" s="1836"/>
      <c r="D43" s="1836"/>
      <c r="E43" s="1837"/>
      <c r="F43" s="1837"/>
      <c r="G43" s="1837"/>
      <c r="H43" s="1838"/>
      <c r="I43" s="1841"/>
    </row>
    <row r="44" spans="2:9" ht="12">
      <c r="B44" s="1835"/>
      <c r="C44" s="1836"/>
      <c r="D44" s="1836"/>
      <c r="E44" s="1837"/>
      <c r="F44" s="1837"/>
      <c r="G44" s="1837"/>
      <c r="H44" s="1838"/>
      <c r="I44" s="1841"/>
    </row>
    <row r="45" spans="2:9" ht="12">
      <c r="B45" s="1840"/>
      <c r="C45" s="1836"/>
      <c r="D45" s="1836"/>
      <c r="E45" s="1837"/>
      <c r="F45" s="1837"/>
      <c r="G45" s="1837"/>
      <c r="H45" s="1838"/>
      <c r="I45" s="1841"/>
    </row>
    <row r="46" spans="2:9" ht="12">
      <c r="B46" s="1840"/>
      <c r="C46" s="1836"/>
      <c r="D46" s="1836"/>
      <c r="E46" s="1837"/>
      <c r="F46" s="1837"/>
      <c r="G46" s="1837"/>
      <c r="H46" s="1838"/>
      <c r="I46" s="1841"/>
    </row>
    <row r="47" spans="2:9" ht="12">
      <c r="B47" s="1835"/>
      <c r="C47" s="1836"/>
      <c r="D47" s="1836"/>
      <c r="E47" s="1837"/>
      <c r="F47" s="1837"/>
      <c r="G47" s="1837"/>
      <c r="H47" s="1838"/>
      <c r="I47" s="1841"/>
    </row>
    <row r="48" spans="2:9" ht="12">
      <c r="B48" s="1840"/>
      <c r="C48" s="1836"/>
      <c r="D48" s="1836"/>
      <c r="E48" s="1837"/>
      <c r="F48" s="1837"/>
      <c r="G48" s="1837"/>
      <c r="H48" s="1838"/>
      <c r="I48" s="1841"/>
    </row>
    <row r="49" spans="2:9" ht="12">
      <c r="B49" s="1840"/>
      <c r="C49" s="1836"/>
      <c r="D49" s="1836"/>
      <c r="E49" s="1837"/>
      <c r="F49" s="1837"/>
      <c r="G49" s="1837"/>
      <c r="H49" s="1838"/>
      <c r="I49" s="1841"/>
    </row>
    <row r="50" spans="2:9" ht="12">
      <c r="B50" s="1835"/>
      <c r="C50" s="1836"/>
      <c r="D50" s="1836"/>
      <c r="E50" s="1842"/>
      <c r="F50" s="1842"/>
      <c r="G50" s="1838"/>
      <c r="H50" s="1838"/>
      <c r="I50" s="1841"/>
    </row>
    <row r="51" spans="2:9" ht="12">
      <c r="B51" s="1840"/>
      <c r="C51" s="1836"/>
      <c r="D51" s="1836"/>
      <c r="E51" s="1837"/>
      <c r="F51" s="1837"/>
      <c r="G51" s="1837"/>
      <c r="H51" s="1838"/>
      <c r="I51" s="1841"/>
    </row>
    <row r="52" spans="2:9" ht="12">
      <c r="B52" s="1840"/>
      <c r="C52" s="1836"/>
      <c r="D52" s="1836"/>
      <c r="E52" s="1842"/>
      <c r="F52" s="1842"/>
      <c r="G52" s="1838"/>
      <c r="H52" s="1838"/>
      <c r="I52" s="1841"/>
    </row>
    <row r="53" spans="2:9" ht="12">
      <c r="B53" s="1835"/>
      <c r="C53" s="1836"/>
      <c r="D53" s="1836"/>
      <c r="E53" s="1842"/>
      <c r="F53" s="1842"/>
      <c r="G53" s="1838"/>
      <c r="H53" s="1838"/>
      <c r="I53" s="1841"/>
    </row>
    <row r="54" spans="2:9" ht="12">
      <c r="B54" s="1840"/>
      <c r="C54" s="1836"/>
      <c r="D54" s="1836"/>
      <c r="E54" s="1842"/>
      <c r="F54" s="1842"/>
      <c r="G54" s="1838"/>
      <c r="H54" s="1838"/>
      <c r="I54" s="1841"/>
    </row>
    <row r="55" spans="2:9" ht="12">
      <c r="B55" s="1840"/>
      <c r="C55" s="1836"/>
      <c r="D55" s="1836"/>
      <c r="E55" s="1837"/>
      <c r="F55" s="1837"/>
      <c r="G55" s="1837"/>
      <c r="H55" s="1838"/>
      <c r="I55" s="1841"/>
    </row>
    <row r="56" spans="2:9" ht="12">
      <c r="B56" s="1835"/>
      <c r="C56" s="1836"/>
      <c r="D56" s="1836"/>
      <c r="E56" s="1837"/>
      <c r="F56" s="1837"/>
      <c r="G56" s="1837"/>
      <c r="H56" s="1838"/>
      <c r="I56" s="1841"/>
    </row>
    <row r="57" spans="2:9" ht="12">
      <c r="B57" s="1840"/>
      <c r="C57" s="1836"/>
      <c r="D57" s="1836"/>
      <c r="E57" s="1842"/>
      <c r="F57" s="1842"/>
      <c r="G57" s="1838"/>
      <c r="H57" s="1838"/>
      <c r="I57" s="1841"/>
    </row>
    <row r="58" spans="2:9" ht="12">
      <c r="B58" s="1840"/>
      <c r="C58" s="1836"/>
      <c r="D58" s="1836"/>
      <c r="E58" s="1842"/>
      <c r="F58" s="1842"/>
      <c r="G58" s="1838"/>
      <c r="H58" s="1838"/>
      <c r="I58" s="1841"/>
    </row>
    <row r="59" spans="2:9" ht="12">
      <c r="B59" s="1835"/>
      <c r="C59" s="1836"/>
      <c r="D59" s="1836"/>
      <c r="E59" s="1837"/>
      <c r="F59" s="1837"/>
      <c r="G59" s="1837"/>
      <c r="H59" s="1838"/>
      <c r="I59" s="1841"/>
    </row>
    <row r="60" spans="2:9" ht="12">
      <c r="B60" s="1840"/>
      <c r="C60" s="1836"/>
      <c r="D60" s="1836"/>
      <c r="E60" s="1842"/>
      <c r="F60" s="1842"/>
      <c r="G60" s="1838"/>
      <c r="H60" s="1838"/>
      <c r="I60" s="1841"/>
    </row>
    <row r="61" spans="2:9" ht="12">
      <c r="B61" s="1840"/>
      <c r="C61" s="1836"/>
      <c r="D61" s="1836"/>
      <c r="E61" s="1842"/>
      <c r="F61" s="1842"/>
      <c r="G61" s="1838"/>
      <c r="H61" s="1838"/>
      <c r="I61" s="1841"/>
    </row>
    <row r="62" spans="2:9" ht="12">
      <c r="B62" s="1835"/>
      <c r="C62" s="1836"/>
      <c r="D62" s="1836"/>
      <c r="E62" s="1842"/>
      <c r="F62" s="1842"/>
      <c r="G62" s="1838"/>
      <c r="H62" s="1838"/>
      <c r="I62" s="1841"/>
    </row>
    <row r="63" spans="2:9" ht="12">
      <c r="B63" s="1840"/>
      <c r="C63" s="1836"/>
      <c r="D63" s="1836"/>
      <c r="E63" s="1835"/>
      <c r="F63" s="1835"/>
      <c r="G63" s="1835"/>
      <c r="H63" s="1835"/>
      <c r="I63" s="1839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B1">
      <selection activeCell="B1" sqref="B1"/>
    </sheetView>
  </sheetViews>
  <sheetFormatPr defaultColWidth="9.140625" defaultRowHeight="12.75"/>
  <cols>
    <col min="1" max="1" width="0" style="1843" hidden="1" customWidth="1"/>
    <col min="2" max="2" width="7.00390625" style="1843" customWidth="1"/>
    <col min="3" max="3" width="50.00390625" style="1843" customWidth="1"/>
    <col min="4" max="4" width="18.00390625" style="1843" customWidth="1"/>
    <col min="5" max="5" width="13.140625" style="1843" customWidth="1"/>
    <col min="6" max="6" width="9.28125" style="1843" customWidth="1"/>
    <col min="7" max="7" width="11.57421875" style="1843" customWidth="1"/>
    <col min="8" max="8" width="11.421875" style="1843" customWidth="1"/>
    <col min="9" max="9" width="5.8515625" style="1844" customWidth="1"/>
    <col min="10" max="10" width="4.00390625" style="1844" customWidth="1"/>
    <col min="11" max="11" width="0.71875" style="1844" customWidth="1"/>
    <col min="12" max="12" width="1.1484375" style="1844" customWidth="1"/>
    <col min="13" max="16384" width="9.140625" style="1844" customWidth="1"/>
  </cols>
  <sheetData>
    <row r="1" spans="1:9" s="1846" customFormat="1" ht="33" customHeight="1">
      <c r="A1" s="1843"/>
      <c r="B1" s="3448" t="s">
        <v>237</v>
      </c>
      <c r="C1" s="3448"/>
      <c r="D1" s="3448"/>
      <c r="E1" s="3448"/>
      <c r="F1" s="3448"/>
      <c r="G1" s="3448"/>
      <c r="H1" s="3448"/>
      <c r="I1" s="1845"/>
    </row>
    <row r="2" spans="1:9" s="1846" customFormat="1" ht="12">
      <c r="A2" s="1843"/>
      <c r="B2" s="1843"/>
      <c r="C2" s="1843"/>
      <c r="D2" s="1843"/>
      <c r="E2" s="1843"/>
      <c r="F2" s="1843"/>
      <c r="G2" s="1843"/>
      <c r="H2" s="1843"/>
      <c r="I2" s="1845"/>
    </row>
    <row r="3" spans="1:12" s="1846" customFormat="1" ht="52.5" customHeight="1">
      <c r="A3" s="1847"/>
      <c r="B3" s="1848" t="s">
        <v>1</v>
      </c>
      <c r="C3" s="1849" t="s">
        <v>2</v>
      </c>
      <c r="D3" s="1849" t="s">
        <v>3</v>
      </c>
      <c r="E3" s="1850" t="s">
        <v>4</v>
      </c>
      <c r="F3" s="1850" t="s">
        <v>5</v>
      </c>
      <c r="G3" s="1850" t="s">
        <v>6</v>
      </c>
      <c r="H3" s="1851" t="s">
        <v>7</v>
      </c>
      <c r="I3" s="1852"/>
      <c r="J3" s="1853"/>
      <c r="K3" s="1853"/>
      <c r="L3" s="1853"/>
    </row>
    <row r="4" spans="1:12" s="1846" customFormat="1" ht="24.75" customHeight="1">
      <c r="A4" s="1843"/>
      <c r="B4" s="1854">
        <v>1</v>
      </c>
      <c r="C4" s="1855" t="s">
        <v>8</v>
      </c>
      <c r="D4" s="1855" t="s">
        <v>9</v>
      </c>
      <c r="E4" s="1856">
        <v>1</v>
      </c>
      <c r="F4" s="1856">
        <v>1</v>
      </c>
      <c r="G4" s="1857">
        <v>5460</v>
      </c>
      <c r="H4" s="1858">
        <v>5460</v>
      </c>
      <c r="I4" s="1859"/>
      <c r="J4" s="1853"/>
      <c r="K4" s="1853"/>
      <c r="L4" s="1853"/>
    </row>
    <row r="5" spans="1:12" s="1846" customFormat="1" ht="25.5" customHeight="1">
      <c r="A5" s="1843"/>
      <c r="B5" s="1854">
        <v>2</v>
      </c>
      <c r="C5" s="1855" t="s">
        <v>10</v>
      </c>
      <c r="D5" s="1855" t="s">
        <v>11</v>
      </c>
      <c r="E5" s="1856">
        <v>0.05</v>
      </c>
      <c r="F5" s="1856">
        <v>2</v>
      </c>
      <c r="G5" s="1857">
        <v>6500</v>
      </c>
      <c r="H5" s="1858">
        <v>650</v>
      </c>
      <c r="I5" s="1859"/>
      <c r="J5" s="1853"/>
      <c r="K5" s="1853"/>
      <c r="L5" s="1853"/>
    </row>
    <row r="6" spans="1:12" s="1846" customFormat="1" ht="22.5" customHeight="1">
      <c r="A6" s="1843"/>
      <c r="B6" s="1854">
        <v>3</v>
      </c>
      <c r="C6" s="1855" t="s">
        <v>12</v>
      </c>
      <c r="D6" s="1855" t="s">
        <v>28</v>
      </c>
      <c r="E6" s="1856">
        <v>3</v>
      </c>
      <c r="F6" s="1856">
        <v>2</v>
      </c>
      <c r="G6" s="1857">
        <v>146.72</v>
      </c>
      <c r="H6" s="1858">
        <v>880.32</v>
      </c>
      <c r="I6" s="1859"/>
      <c r="J6" s="1853"/>
      <c r="K6" s="1853"/>
      <c r="L6" s="1853"/>
    </row>
    <row r="7" spans="1:12" s="1846" customFormat="1" ht="24" customHeight="1">
      <c r="A7" s="1843"/>
      <c r="B7" s="1854">
        <v>4</v>
      </c>
      <c r="C7" s="1855" t="s">
        <v>14</v>
      </c>
      <c r="D7" s="1855" t="s">
        <v>15</v>
      </c>
      <c r="E7" s="1856">
        <v>0.4029</v>
      </c>
      <c r="F7" s="1856">
        <v>1</v>
      </c>
      <c r="G7" s="1857">
        <v>1500</v>
      </c>
      <c r="H7" s="1858">
        <v>604.35</v>
      </c>
      <c r="I7" s="1859"/>
      <c r="J7" s="1853"/>
      <c r="K7" s="1853"/>
      <c r="L7" s="1853"/>
    </row>
    <row r="8" spans="1:12" s="1846" customFormat="1" ht="24.75" customHeight="1">
      <c r="A8" s="1843"/>
      <c r="B8" s="1854">
        <v>5</v>
      </c>
      <c r="C8" s="1855" t="s">
        <v>16</v>
      </c>
      <c r="D8" s="1855" t="s">
        <v>15</v>
      </c>
      <c r="E8" s="1856">
        <v>0.4029</v>
      </c>
      <c r="F8" s="1856">
        <v>2</v>
      </c>
      <c r="G8" s="1857">
        <v>1440</v>
      </c>
      <c r="H8" s="1858">
        <v>1160.3519999999999</v>
      </c>
      <c r="I8" s="1859"/>
      <c r="J8" s="1853"/>
      <c r="K8" s="1853"/>
      <c r="L8" s="1853"/>
    </row>
    <row r="9" spans="1:12" s="1846" customFormat="1" ht="25.5" customHeight="1">
      <c r="A9" s="1843"/>
      <c r="B9" s="1854">
        <v>6</v>
      </c>
      <c r="C9" s="1855" t="s">
        <v>17</v>
      </c>
      <c r="D9" s="1855" t="s">
        <v>15</v>
      </c>
      <c r="E9" s="1856">
        <v>0.4029</v>
      </c>
      <c r="F9" s="1856">
        <v>2</v>
      </c>
      <c r="G9" s="1857">
        <v>1320</v>
      </c>
      <c r="H9" s="1858">
        <v>1063.656</v>
      </c>
      <c r="I9" s="1859"/>
      <c r="J9" s="1853"/>
      <c r="K9" s="1853"/>
      <c r="L9" s="1853"/>
    </row>
    <row r="10" spans="1:12" s="1846" customFormat="1" ht="26.25" customHeight="1">
      <c r="A10" s="1843"/>
      <c r="B10" s="1854">
        <v>7</v>
      </c>
      <c r="C10" s="1855" t="s">
        <v>18</v>
      </c>
      <c r="D10" s="1855" t="s">
        <v>19</v>
      </c>
      <c r="E10" s="1856">
        <v>0.2</v>
      </c>
      <c r="F10" s="1856">
        <v>2</v>
      </c>
      <c r="G10" s="1857">
        <v>559.29</v>
      </c>
      <c r="H10" s="1858">
        <v>223.716</v>
      </c>
      <c r="I10" s="1859"/>
      <c r="J10" s="1853"/>
      <c r="K10" s="1853"/>
      <c r="L10" s="1853"/>
    </row>
    <row r="11" spans="1:12" s="1846" customFormat="1" ht="39.75" customHeight="1">
      <c r="A11" s="1843"/>
      <c r="B11" s="1854">
        <v>8</v>
      </c>
      <c r="C11" s="1855" t="s">
        <v>169</v>
      </c>
      <c r="D11" s="1855" t="s">
        <v>15</v>
      </c>
      <c r="E11" s="1856">
        <v>0.4029</v>
      </c>
      <c r="F11" s="1856">
        <v>2</v>
      </c>
      <c r="G11" s="1857">
        <v>1099</v>
      </c>
      <c r="H11" s="1858">
        <v>885.5741999999999</v>
      </c>
      <c r="I11" s="1859"/>
      <c r="J11" s="1853"/>
      <c r="K11" s="1853"/>
      <c r="L11" s="1853"/>
    </row>
    <row r="12" spans="1:12" s="1846" customFormat="1" ht="36.75" customHeight="1">
      <c r="A12" s="1843"/>
      <c r="B12" s="1854">
        <v>9</v>
      </c>
      <c r="C12" s="1855" t="s">
        <v>105</v>
      </c>
      <c r="D12" s="1855" t="s">
        <v>15</v>
      </c>
      <c r="E12" s="1856">
        <v>0.4029</v>
      </c>
      <c r="F12" s="1856">
        <v>1</v>
      </c>
      <c r="G12" s="1860">
        <v>1710</v>
      </c>
      <c r="H12" s="1858">
        <v>688.959</v>
      </c>
      <c r="I12" s="1859"/>
      <c r="J12" s="1853"/>
      <c r="K12" s="1853"/>
      <c r="L12" s="1853"/>
    </row>
    <row r="13" spans="1:12" s="1846" customFormat="1" ht="28.5" customHeight="1">
      <c r="A13" s="1843"/>
      <c r="B13" s="1854">
        <v>10</v>
      </c>
      <c r="C13" s="1855" t="s">
        <v>22</v>
      </c>
      <c r="D13" s="1855" t="s">
        <v>23</v>
      </c>
      <c r="E13" s="1856">
        <v>1</v>
      </c>
      <c r="F13" s="1856">
        <v>1</v>
      </c>
      <c r="G13" s="1857">
        <v>965</v>
      </c>
      <c r="H13" s="1858">
        <v>965</v>
      </c>
      <c r="I13" s="1859"/>
      <c r="J13" s="1853"/>
      <c r="K13" s="1853"/>
      <c r="L13" s="1853"/>
    </row>
    <row r="14" spans="1:12" s="1846" customFormat="1" ht="29.25" customHeight="1">
      <c r="A14" s="1843"/>
      <c r="B14" s="1854">
        <v>11</v>
      </c>
      <c r="C14" s="1855" t="s">
        <v>25</v>
      </c>
      <c r="D14" s="1855" t="s">
        <v>15</v>
      </c>
      <c r="E14" s="1856">
        <v>0.4029</v>
      </c>
      <c r="F14" s="1856">
        <v>1</v>
      </c>
      <c r="G14" s="1861">
        <v>9936</v>
      </c>
      <c r="H14" s="1858">
        <v>4003.2144</v>
      </c>
      <c r="I14" s="1859"/>
      <c r="J14" s="1853"/>
      <c r="K14" s="1853"/>
      <c r="L14" s="1853"/>
    </row>
    <row r="15" spans="1:12" s="1846" customFormat="1" ht="24.75" customHeight="1">
      <c r="A15" s="1843"/>
      <c r="B15" s="1854">
        <v>12</v>
      </c>
      <c r="C15" s="1855" t="s">
        <v>26</v>
      </c>
      <c r="D15" s="1855" t="s">
        <v>9</v>
      </c>
      <c r="E15" s="1856">
        <v>1</v>
      </c>
      <c r="F15" s="1856">
        <v>1</v>
      </c>
      <c r="G15" s="1861">
        <v>850</v>
      </c>
      <c r="H15" s="1858">
        <v>850</v>
      </c>
      <c r="I15" s="1859"/>
      <c r="J15" s="1853"/>
      <c r="K15" s="1853"/>
      <c r="L15" s="1853"/>
    </row>
    <row r="16" spans="1:12" s="1846" customFormat="1" ht="33.75" customHeight="1">
      <c r="A16" s="1843"/>
      <c r="B16" s="1854">
        <v>13</v>
      </c>
      <c r="C16" s="1855" t="s">
        <v>136</v>
      </c>
      <c r="D16" s="1855" t="s">
        <v>30</v>
      </c>
      <c r="E16" s="1856">
        <v>0.4029</v>
      </c>
      <c r="F16" s="1856">
        <v>1</v>
      </c>
      <c r="G16" s="1857">
        <v>8039</v>
      </c>
      <c r="H16" s="1858">
        <v>3238.9130999999998</v>
      </c>
      <c r="I16" s="1859"/>
      <c r="J16" s="1853"/>
      <c r="K16" s="1853"/>
      <c r="L16" s="1853"/>
    </row>
    <row r="17" spans="1:12" s="1846" customFormat="1" ht="24" customHeight="1">
      <c r="A17" s="1843"/>
      <c r="B17" s="1854">
        <v>14</v>
      </c>
      <c r="C17" s="1855" t="s">
        <v>32</v>
      </c>
      <c r="D17" s="1855" t="s">
        <v>33</v>
      </c>
      <c r="E17" s="1856">
        <v>180</v>
      </c>
      <c r="F17" s="1856" t="s">
        <v>34</v>
      </c>
      <c r="G17" s="1857">
        <v>22.39</v>
      </c>
      <c r="H17" s="1858">
        <v>4030.2</v>
      </c>
      <c r="I17" s="1859"/>
      <c r="J17" s="1853"/>
      <c r="K17" s="1862"/>
      <c r="L17" s="1853"/>
    </row>
    <row r="18" spans="1:12" s="1846" customFormat="1" ht="27.75" customHeight="1">
      <c r="A18" s="1843"/>
      <c r="B18" s="1854">
        <v>15</v>
      </c>
      <c r="C18" s="1855" t="s">
        <v>35</v>
      </c>
      <c r="D18" s="1855" t="s">
        <v>36</v>
      </c>
      <c r="E18" s="1856">
        <v>0.3</v>
      </c>
      <c r="F18" s="1856" t="s">
        <v>34</v>
      </c>
      <c r="G18" s="1857">
        <v>408.6</v>
      </c>
      <c r="H18" s="1858">
        <v>122.58</v>
      </c>
      <c r="I18" s="1859"/>
      <c r="J18" s="1862"/>
      <c r="K18" s="1853"/>
      <c r="L18" s="1853"/>
    </row>
    <row r="19" spans="1:12" s="1846" customFormat="1" ht="24.75" customHeight="1">
      <c r="A19" s="1843"/>
      <c r="B19" s="1854">
        <v>16</v>
      </c>
      <c r="C19" s="1855" t="s">
        <v>37</v>
      </c>
      <c r="D19" s="1855" t="s">
        <v>38</v>
      </c>
      <c r="E19" s="1856">
        <v>45</v>
      </c>
      <c r="F19" s="1856" t="s">
        <v>34</v>
      </c>
      <c r="G19" s="1857">
        <v>20.13</v>
      </c>
      <c r="H19" s="1858">
        <v>905.85</v>
      </c>
      <c r="I19" s="1859"/>
      <c r="J19" s="1853"/>
      <c r="K19" s="1853"/>
      <c r="L19" s="1853"/>
    </row>
    <row r="20" spans="1:12" s="1846" customFormat="1" ht="36" customHeight="1">
      <c r="A20" s="1843"/>
      <c r="B20" s="1854">
        <v>17</v>
      </c>
      <c r="C20" s="1855" t="s">
        <v>39</v>
      </c>
      <c r="D20" s="1855" t="s">
        <v>33</v>
      </c>
      <c r="E20" s="1856">
        <v>110</v>
      </c>
      <c r="F20" s="1856" t="s">
        <v>34</v>
      </c>
      <c r="G20" s="1857">
        <v>41.8</v>
      </c>
      <c r="H20" s="1858">
        <v>4598</v>
      </c>
      <c r="I20" s="1859"/>
      <c r="J20" s="1853"/>
      <c r="K20" s="1853"/>
      <c r="L20" s="1853"/>
    </row>
    <row r="21" spans="1:12" s="1846" customFormat="1" ht="21" customHeight="1">
      <c r="A21" s="1843"/>
      <c r="B21" s="1854">
        <v>18</v>
      </c>
      <c r="C21" s="1855" t="s">
        <v>46</v>
      </c>
      <c r="D21" s="1855"/>
      <c r="E21" s="1856"/>
      <c r="F21" s="1856" t="s">
        <v>47</v>
      </c>
      <c r="G21" s="1857"/>
      <c r="H21" s="1858">
        <v>6188.544</v>
      </c>
      <c r="I21" s="1859"/>
      <c r="J21" s="1853"/>
      <c r="K21" s="1853"/>
      <c r="L21" s="1853"/>
    </row>
    <row r="22" spans="1:12" s="1846" customFormat="1" ht="21" customHeight="1">
      <c r="A22" s="1843"/>
      <c r="B22" s="1854">
        <v>19</v>
      </c>
      <c r="C22" s="1855" t="s">
        <v>48</v>
      </c>
      <c r="D22" s="1855" t="s">
        <v>38</v>
      </c>
      <c r="E22" s="1856"/>
      <c r="F22" s="1856"/>
      <c r="G22" s="1857"/>
      <c r="H22" s="1858">
        <v>1015.308</v>
      </c>
      <c r="I22" s="1859"/>
      <c r="J22" s="1853"/>
      <c r="K22" s="1853"/>
      <c r="L22" s="1853"/>
    </row>
    <row r="23" spans="2:12" ht="21.75" customHeight="1">
      <c r="B23" s="1854">
        <v>20</v>
      </c>
      <c r="C23" s="1855" t="s">
        <v>50</v>
      </c>
      <c r="D23" s="1855" t="s">
        <v>15</v>
      </c>
      <c r="E23" s="1856">
        <v>0.4029</v>
      </c>
      <c r="F23" s="1856">
        <v>12</v>
      </c>
      <c r="G23" s="1857">
        <v>3290</v>
      </c>
      <c r="H23" s="1858">
        <v>15906.491999999998</v>
      </c>
      <c r="I23" s="1859"/>
      <c r="J23" s="1863"/>
      <c r="K23" s="1863"/>
      <c r="L23" s="1863"/>
    </row>
    <row r="24" spans="2:12" ht="21.75" customHeight="1">
      <c r="B24" s="1854">
        <v>21</v>
      </c>
      <c r="C24" s="1855" t="s">
        <v>64</v>
      </c>
      <c r="D24" s="1855"/>
      <c r="E24" s="1856"/>
      <c r="F24" s="1856"/>
      <c r="G24" s="1857"/>
      <c r="H24" s="1858">
        <v>500</v>
      </c>
      <c r="I24" s="1859"/>
      <c r="J24" s="1863"/>
      <c r="K24" s="1863"/>
      <c r="L24" s="1863"/>
    </row>
    <row r="25" spans="1:12" s="1846" customFormat="1" ht="24" customHeight="1">
      <c r="A25" s="1843"/>
      <c r="B25" s="1854">
        <v>22</v>
      </c>
      <c r="C25" s="1864" t="s">
        <v>70</v>
      </c>
      <c r="D25" s="1864" t="s">
        <v>66</v>
      </c>
      <c r="E25" s="1865">
        <v>2</v>
      </c>
      <c r="F25" s="1865">
        <v>1</v>
      </c>
      <c r="G25" s="1865">
        <v>1039.3</v>
      </c>
      <c r="H25" s="1866">
        <v>2078.6</v>
      </c>
      <c r="I25" s="1859"/>
      <c r="J25" s="1853"/>
      <c r="K25" s="1853"/>
      <c r="L25" s="1853"/>
    </row>
    <row r="26" spans="1:12" s="1846" customFormat="1" ht="24" customHeight="1">
      <c r="A26" s="1843"/>
      <c r="B26" s="1854">
        <v>23</v>
      </c>
      <c r="C26" s="1867" t="s">
        <v>71</v>
      </c>
      <c r="D26" s="1864" t="s">
        <v>66</v>
      </c>
      <c r="E26" s="1865">
        <v>3</v>
      </c>
      <c r="F26" s="1865">
        <v>1</v>
      </c>
      <c r="G26" s="1865">
        <v>1585.23</v>
      </c>
      <c r="H26" s="1866">
        <v>4755.69</v>
      </c>
      <c r="I26" s="1859"/>
      <c r="J26" s="1853"/>
      <c r="K26" s="1853"/>
      <c r="L26" s="1853"/>
    </row>
    <row r="27" spans="2:12" ht="21.75" customHeight="1">
      <c r="B27" s="1854">
        <v>24</v>
      </c>
      <c r="C27" s="1868" t="s">
        <v>72</v>
      </c>
      <c r="D27" s="1868" t="s">
        <v>73</v>
      </c>
      <c r="E27" s="1869">
        <v>2</v>
      </c>
      <c r="F27" s="1869">
        <v>1</v>
      </c>
      <c r="G27" s="1870">
        <v>4152</v>
      </c>
      <c r="H27" s="1871">
        <v>8304</v>
      </c>
      <c r="I27" s="1859"/>
      <c r="J27" s="1863"/>
      <c r="K27" s="1863"/>
      <c r="L27" s="1863"/>
    </row>
    <row r="28" spans="2:12" ht="21.75" customHeight="1">
      <c r="B28" s="1854">
        <v>25</v>
      </c>
      <c r="C28" s="1864" t="s">
        <v>74</v>
      </c>
      <c r="D28" s="1864" t="s">
        <v>75</v>
      </c>
      <c r="E28" s="1865">
        <v>1</v>
      </c>
      <c r="F28" s="1865">
        <v>1</v>
      </c>
      <c r="G28" s="1865">
        <v>4152</v>
      </c>
      <c r="H28" s="1866">
        <v>4152</v>
      </c>
      <c r="I28" s="1859"/>
      <c r="J28" s="1863"/>
      <c r="K28" s="1863"/>
      <c r="L28" s="1863"/>
    </row>
    <row r="29" spans="2:12" ht="24" customHeight="1">
      <c r="B29" s="1854">
        <v>26</v>
      </c>
      <c r="C29" s="1864" t="s">
        <v>65</v>
      </c>
      <c r="D29" s="1864" t="s">
        <v>66</v>
      </c>
      <c r="E29" s="1865">
        <v>4</v>
      </c>
      <c r="F29" s="1865">
        <v>1</v>
      </c>
      <c r="G29" s="1865">
        <v>1443.34</v>
      </c>
      <c r="H29" s="1866">
        <v>5773.36</v>
      </c>
      <c r="I29" s="1859"/>
      <c r="J29" s="1863"/>
      <c r="K29" s="1863"/>
      <c r="L29" s="1872"/>
    </row>
    <row r="30" spans="2:12" ht="24" customHeight="1">
      <c r="B30" s="1854">
        <v>27</v>
      </c>
      <c r="C30" s="1864" t="s">
        <v>67</v>
      </c>
      <c r="D30" s="1864" t="s">
        <v>66</v>
      </c>
      <c r="E30" s="1865">
        <v>2</v>
      </c>
      <c r="F30" s="1865">
        <v>1</v>
      </c>
      <c r="G30" s="1865">
        <v>1124.6</v>
      </c>
      <c r="H30" s="1866">
        <v>2249.2</v>
      </c>
      <c r="I30" s="1859"/>
      <c r="J30" s="1863"/>
      <c r="K30" s="1863"/>
      <c r="L30" s="1872"/>
    </row>
    <row r="31" spans="2:12" ht="29.25" customHeight="1">
      <c r="B31" s="1854">
        <v>28</v>
      </c>
      <c r="C31" s="1873" t="s">
        <v>68</v>
      </c>
      <c r="D31" s="1868" t="s">
        <v>69</v>
      </c>
      <c r="E31" s="1869">
        <v>2</v>
      </c>
      <c r="F31" s="1869">
        <v>1</v>
      </c>
      <c r="G31" s="1874">
        <v>531</v>
      </c>
      <c r="H31" s="1871">
        <v>1062</v>
      </c>
      <c r="I31" s="1859"/>
      <c r="J31" s="1863"/>
      <c r="K31" s="1863"/>
      <c r="L31" s="1863"/>
    </row>
    <row r="32" spans="2:12" ht="12">
      <c r="B32" s="1875" t="s">
        <v>53</v>
      </c>
      <c r="C32" s="1876"/>
      <c r="D32" s="1876"/>
      <c r="E32" s="1876"/>
      <c r="F32" s="1876"/>
      <c r="G32" s="1877"/>
      <c r="H32" s="1878">
        <v>82315.8787</v>
      </c>
      <c r="I32" s="1879"/>
      <c r="J32" s="1863"/>
      <c r="K32" s="1863"/>
      <c r="L32" s="1863"/>
    </row>
    <row r="33" spans="8:9" ht="12">
      <c r="H33" s="1880"/>
      <c r="I33" s="1844" t="s">
        <v>54</v>
      </c>
    </row>
    <row r="34" spans="3:4" ht="12">
      <c r="C34" s="1881"/>
      <c r="D34" s="1843" t="s">
        <v>54</v>
      </c>
    </row>
    <row r="35" ht="12">
      <c r="D35" s="1843" t="s">
        <v>54</v>
      </c>
    </row>
    <row r="36" spans="3:10" ht="12">
      <c r="C36" s="1881"/>
      <c r="J36" s="1844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B1">
      <selection activeCell="B1" sqref="B1"/>
    </sheetView>
  </sheetViews>
  <sheetFormatPr defaultColWidth="9.140625" defaultRowHeight="12.75"/>
  <cols>
    <col min="1" max="1" width="0" style="1882" hidden="1" customWidth="1"/>
    <col min="2" max="2" width="7.00390625" style="1882" customWidth="1"/>
    <col min="3" max="3" width="50.00390625" style="1882" customWidth="1"/>
    <col min="4" max="4" width="20.28125" style="1882" customWidth="1"/>
    <col min="5" max="5" width="9.7109375" style="1882" customWidth="1"/>
    <col min="6" max="6" width="9.28125" style="1882" customWidth="1"/>
    <col min="7" max="7" width="11.140625" style="1882" customWidth="1"/>
    <col min="8" max="8" width="0" style="1882" hidden="1" customWidth="1"/>
    <col min="9" max="9" width="11.00390625" style="1882" customWidth="1"/>
    <col min="10" max="16384" width="9.140625" style="1883" customWidth="1"/>
  </cols>
  <sheetData>
    <row r="1" spans="1:9" s="1884" customFormat="1" ht="33" customHeight="1">
      <c r="A1" s="1882"/>
      <c r="B1" s="3449" t="s">
        <v>238</v>
      </c>
      <c r="C1" s="3449"/>
      <c r="D1" s="3449"/>
      <c r="E1" s="3449"/>
      <c r="F1" s="3449"/>
      <c r="G1" s="3449"/>
      <c r="H1" s="3449"/>
      <c r="I1" s="3449"/>
    </row>
    <row r="2" spans="1:9" s="1884" customFormat="1" ht="12">
      <c r="A2" s="1882"/>
      <c r="B2" s="1882"/>
      <c r="C2" s="1882"/>
      <c r="D2" s="1882"/>
      <c r="E2" s="1882"/>
      <c r="F2" s="1882"/>
      <c r="G2" s="1882"/>
      <c r="H2" s="1882"/>
      <c r="I2" s="1882"/>
    </row>
    <row r="3" spans="1:9" s="1884" customFormat="1" ht="52.5" customHeight="1">
      <c r="A3" s="1885"/>
      <c r="B3" s="1886" t="s">
        <v>1</v>
      </c>
      <c r="C3" s="1887" t="s">
        <v>2</v>
      </c>
      <c r="D3" s="1887" t="s">
        <v>3</v>
      </c>
      <c r="E3" s="1888" t="s">
        <v>4</v>
      </c>
      <c r="F3" s="1888" t="s">
        <v>5</v>
      </c>
      <c r="G3" s="1888" t="s">
        <v>6</v>
      </c>
      <c r="H3" s="1888"/>
      <c r="I3" s="1889" t="s">
        <v>7</v>
      </c>
    </row>
    <row r="4" spans="1:9" s="1884" customFormat="1" ht="24.75" customHeight="1">
      <c r="A4" s="1882"/>
      <c r="B4" s="1890">
        <v>1</v>
      </c>
      <c r="C4" s="1891" t="s">
        <v>8</v>
      </c>
      <c r="D4" s="1891" t="s">
        <v>9</v>
      </c>
      <c r="E4" s="1892">
        <v>1</v>
      </c>
      <c r="F4" s="1892">
        <v>1</v>
      </c>
      <c r="G4" s="1893">
        <v>5460</v>
      </c>
      <c r="H4" s="1893"/>
      <c r="I4" s="1894">
        <v>5460</v>
      </c>
    </row>
    <row r="5" spans="1:9" s="1884" customFormat="1" ht="25.5" customHeight="1">
      <c r="A5" s="1882"/>
      <c r="B5" s="1890">
        <v>2</v>
      </c>
      <c r="C5" s="1891" t="s">
        <v>10</v>
      </c>
      <c r="D5" s="1891" t="s">
        <v>11</v>
      </c>
      <c r="E5" s="1892">
        <v>0.08</v>
      </c>
      <c r="F5" s="1892">
        <v>2</v>
      </c>
      <c r="G5" s="1893">
        <v>6500</v>
      </c>
      <c r="H5" s="1893"/>
      <c r="I5" s="1894">
        <v>1040</v>
      </c>
    </row>
    <row r="6" spans="1:9" s="1884" customFormat="1" ht="22.5" customHeight="1">
      <c r="A6" s="1882"/>
      <c r="B6" s="1890">
        <v>3</v>
      </c>
      <c r="C6" s="1891" t="s">
        <v>12</v>
      </c>
      <c r="D6" s="1891" t="s">
        <v>28</v>
      </c>
      <c r="E6" s="1892">
        <v>4</v>
      </c>
      <c r="F6" s="1892">
        <v>2</v>
      </c>
      <c r="G6" s="1893">
        <v>146.72</v>
      </c>
      <c r="H6" s="1893"/>
      <c r="I6" s="1894">
        <v>1173.76</v>
      </c>
    </row>
    <row r="7" spans="1:9" s="1884" customFormat="1" ht="28.5" customHeight="1">
      <c r="A7" s="1882"/>
      <c r="B7" s="1890">
        <v>4</v>
      </c>
      <c r="C7" s="1891" t="s">
        <v>14</v>
      </c>
      <c r="D7" s="1891" t="s">
        <v>15</v>
      </c>
      <c r="E7" s="1892">
        <v>0.42310000000000003</v>
      </c>
      <c r="F7" s="1892">
        <v>2</v>
      </c>
      <c r="G7" s="1893">
        <v>1500</v>
      </c>
      <c r="H7" s="1893"/>
      <c r="I7" s="1894">
        <v>1269.3</v>
      </c>
    </row>
    <row r="8" spans="1:9" s="1884" customFormat="1" ht="45" customHeight="1">
      <c r="A8" s="1882"/>
      <c r="B8" s="1890">
        <v>5</v>
      </c>
      <c r="C8" s="1891" t="s">
        <v>239</v>
      </c>
      <c r="D8" s="1891" t="s">
        <v>15</v>
      </c>
      <c r="E8" s="1892">
        <v>0.42310000000000003</v>
      </c>
      <c r="F8" s="1892">
        <v>2</v>
      </c>
      <c r="G8" s="1893">
        <v>1440</v>
      </c>
      <c r="H8" s="1893"/>
      <c r="I8" s="1894">
        <v>1218.528</v>
      </c>
    </row>
    <row r="9" spans="1:9" s="1884" customFormat="1" ht="25.5" customHeight="1">
      <c r="A9" s="1882"/>
      <c r="B9" s="1890">
        <v>6</v>
      </c>
      <c r="C9" s="1891" t="s">
        <v>17</v>
      </c>
      <c r="D9" s="1891" t="s">
        <v>15</v>
      </c>
      <c r="E9" s="1892">
        <v>0.42310000000000003</v>
      </c>
      <c r="F9" s="1892">
        <v>4</v>
      </c>
      <c r="G9" s="1893">
        <v>1320</v>
      </c>
      <c r="H9" s="1893"/>
      <c r="I9" s="1894">
        <v>2233.9680000000003</v>
      </c>
    </row>
    <row r="10" spans="1:9" s="1884" customFormat="1" ht="42.75" customHeight="1">
      <c r="A10" s="1882"/>
      <c r="B10" s="1890">
        <v>7</v>
      </c>
      <c r="C10" s="1891" t="s">
        <v>20</v>
      </c>
      <c r="D10" s="1891" t="s">
        <v>15</v>
      </c>
      <c r="E10" s="1892">
        <v>0.42310000000000003</v>
      </c>
      <c r="F10" s="1892">
        <v>2</v>
      </c>
      <c r="G10" s="1893">
        <v>1510</v>
      </c>
      <c r="H10" s="1893"/>
      <c r="I10" s="1894">
        <v>1277.7620000000002</v>
      </c>
    </row>
    <row r="11" spans="1:9" s="1884" customFormat="1" ht="33.75" customHeight="1">
      <c r="A11" s="1882"/>
      <c r="B11" s="1890">
        <v>8</v>
      </c>
      <c r="C11" s="1891" t="s">
        <v>105</v>
      </c>
      <c r="D11" s="1891" t="s">
        <v>15</v>
      </c>
      <c r="E11" s="1892">
        <v>0.42310000000000003</v>
      </c>
      <c r="F11" s="1892">
        <v>2</v>
      </c>
      <c r="G11" s="1895">
        <v>1710</v>
      </c>
      <c r="H11" s="1895"/>
      <c r="I11" s="1894">
        <v>1447.0020000000002</v>
      </c>
    </row>
    <row r="12" spans="1:9" s="1884" customFormat="1" ht="30" customHeight="1">
      <c r="A12" s="1882"/>
      <c r="B12" s="1890">
        <v>9</v>
      </c>
      <c r="C12" s="1891" t="s">
        <v>25</v>
      </c>
      <c r="D12" s="1891" t="s">
        <v>15</v>
      </c>
      <c r="E12" s="1892">
        <v>0.42310000000000003</v>
      </c>
      <c r="F12" s="1892">
        <v>1</v>
      </c>
      <c r="G12" s="1896">
        <v>9936</v>
      </c>
      <c r="H12" s="1896"/>
      <c r="I12" s="1894">
        <v>4203.921600000001</v>
      </c>
    </row>
    <row r="13" spans="1:9" s="1884" customFormat="1" ht="48" customHeight="1">
      <c r="A13" s="1882"/>
      <c r="B13" s="1890">
        <v>10</v>
      </c>
      <c r="C13" s="1891" t="s">
        <v>136</v>
      </c>
      <c r="D13" s="1891" t="s">
        <v>30</v>
      </c>
      <c r="E13" s="1892">
        <v>0.42310000000000003</v>
      </c>
      <c r="F13" s="1892">
        <v>1</v>
      </c>
      <c r="G13" s="1893">
        <v>2340</v>
      </c>
      <c r="H13" s="1893"/>
      <c r="I13" s="1894">
        <v>990.0540000000001</v>
      </c>
    </row>
    <row r="14" spans="1:9" s="1884" customFormat="1" ht="24" customHeight="1">
      <c r="A14" s="1882"/>
      <c r="B14" s="1890">
        <v>11</v>
      </c>
      <c r="C14" s="1891" t="s">
        <v>32</v>
      </c>
      <c r="D14" s="1891" t="s">
        <v>33</v>
      </c>
      <c r="E14" s="1892">
        <v>290</v>
      </c>
      <c r="F14" s="1892" t="s">
        <v>34</v>
      </c>
      <c r="G14" s="1893">
        <v>22.39</v>
      </c>
      <c r="H14" s="1893"/>
      <c r="I14" s="1894">
        <v>6493.1</v>
      </c>
    </row>
    <row r="15" spans="1:9" s="1884" customFormat="1" ht="27.75" customHeight="1">
      <c r="A15" s="1882"/>
      <c r="B15" s="1890">
        <v>12</v>
      </c>
      <c r="C15" s="1891" t="s">
        <v>35</v>
      </c>
      <c r="D15" s="1891" t="s">
        <v>36</v>
      </c>
      <c r="E15" s="1892">
        <v>0.3</v>
      </c>
      <c r="F15" s="1892" t="s">
        <v>34</v>
      </c>
      <c r="G15" s="1893">
        <v>408.6</v>
      </c>
      <c r="H15" s="1893"/>
      <c r="I15" s="1894">
        <v>122.58</v>
      </c>
    </row>
    <row r="16" spans="1:9" s="1884" customFormat="1" ht="24.75" customHeight="1">
      <c r="A16" s="1882"/>
      <c r="B16" s="1890">
        <v>13</v>
      </c>
      <c r="C16" s="1891" t="s">
        <v>37</v>
      </c>
      <c r="D16" s="1891" t="s">
        <v>38</v>
      </c>
      <c r="E16" s="1892">
        <v>80</v>
      </c>
      <c r="F16" s="1892" t="s">
        <v>34</v>
      </c>
      <c r="G16" s="1893">
        <v>20.13</v>
      </c>
      <c r="H16" s="1893"/>
      <c r="I16" s="1894">
        <v>1610.4</v>
      </c>
    </row>
    <row r="17" spans="1:9" s="1884" customFormat="1" ht="36" customHeight="1">
      <c r="A17" s="1882"/>
      <c r="B17" s="1890">
        <v>14</v>
      </c>
      <c r="C17" s="1891" t="s">
        <v>39</v>
      </c>
      <c r="D17" s="1891" t="s">
        <v>33</v>
      </c>
      <c r="E17" s="1892">
        <v>100</v>
      </c>
      <c r="F17" s="1892" t="s">
        <v>34</v>
      </c>
      <c r="G17" s="1893">
        <v>41.8</v>
      </c>
      <c r="H17" s="1893"/>
      <c r="I17" s="1894">
        <v>4180</v>
      </c>
    </row>
    <row r="18" spans="1:9" s="1884" customFormat="1" ht="19.5" customHeight="1">
      <c r="A18" s="1882"/>
      <c r="B18" s="1890">
        <v>15</v>
      </c>
      <c r="C18" s="1891" t="s">
        <v>98</v>
      </c>
      <c r="D18" s="1891" t="s">
        <v>99</v>
      </c>
      <c r="E18" s="1892">
        <v>0.5</v>
      </c>
      <c r="F18" s="1892">
        <v>2</v>
      </c>
      <c r="G18" s="1893">
        <v>4590</v>
      </c>
      <c r="H18" s="1893"/>
      <c r="I18" s="1894">
        <v>4590</v>
      </c>
    </row>
    <row r="19" spans="2:9" ht="31.5" customHeight="1">
      <c r="B19" s="1890">
        <v>16</v>
      </c>
      <c r="C19" s="1891" t="s">
        <v>50</v>
      </c>
      <c r="D19" s="1891" t="s">
        <v>15</v>
      </c>
      <c r="E19" s="1892">
        <v>0.42310000000000003</v>
      </c>
      <c r="F19" s="1892">
        <v>12</v>
      </c>
      <c r="G19" s="1893">
        <v>3290</v>
      </c>
      <c r="H19" s="1893"/>
      <c r="I19" s="1894">
        <v>16703.988</v>
      </c>
    </row>
    <row r="20" spans="2:9" ht="27.75" customHeight="1">
      <c r="B20" s="1890">
        <v>17</v>
      </c>
      <c r="C20" s="1891" t="s">
        <v>46</v>
      </c>
      <c r="D20" s="1891"/>
      <c r="E20" s="1892"/>
      <c r="F20" s="1897" t="s">
        <v>47</v>
      </c>
      <c r="G20" s="1893"/>
      <c r="H20" s="1893"/>
      <c r="I20" s="1894">
        <v>7057.308</v>
      </c>
    </row>
    <row r="21" spans="2:9" ht="21.75" customHeight="1">
      <c r="B21" s="1890">
        <v>18</v>
      </c>
      <c r="C21" s="1891" t="s">
        <v>240</v>
      </c>
      <c r="D21" s="1891" t="s">
        <v>33</v>
      </c>
      <c r="E21" s="1892">
        <v>423.1</v>
      </c>
      <c r="F21" s="1892">
        <v>12</v>
      </c>
      <c r="G21" s="1893">
        <v>0.21</v>
      </c>
      <c r="H21" s="1898"/>
      <c r="I21" s="1894">
        <v>1066.2120000000002</v>
      </c>
    </row>
    <row r="22" spans="2:9" ht="18.75" customHeight="1">
      <c r="B22" s="1890">
        <v>19</v>
      </c>
      <c r="C22" s="1891" t="s">
        <v>137</v>
      </c>
      <c r="D22" s="1891"/>
      <c r="E22" s="1892"/>
      <c r="F22" s="1892"/>
      <c r="G22" s="1893"/>
      <c r="H22" s="1893"/>
      <c r="I22" s="1894">
        <v>6500</v>
      </c>
    </row>
    <row r="23" spans="2:9" ht="18.75" customHeight="1">
      <c r="B23" s="1890">
        <v>20</v>
      </c>
      <c r="C23" s="1891" t="s">
        <v>241</v>
      </c>
      <c r="D23" s="1891" t="s">
        <v>69</v>
      </c>
      <c r="E23" s="1892">
        <v>2</v>
      </c>
      <c r="F23" s="1892">
        <v>1</v>
      </c>
      <c r="G23" s="1893">
        <v>531</v>
      </c>
      <c r="H23" s="1893"/>
      <c r="I23" s="1894">
        <v>1062</v>
      </c>
    </row>
    <row r="24" spans="2:9" ht="18.75" customHeight="1">
      <c r="B24" s="1890">
        <v>21</v>
      </c>
      <c r="C24" s="1891" t="s">
        <v>242</v>
      </c>
      <c r="D24" s="1891" t="s">
        <v>243</v>
      </c>
      <c r="E24" s="1892">
        <v>5</v>
      </c>
      <c r="F24" s="1892">
        <v>1</v>
      </c>
      <c r="G24" s="1893">
        <v>982.88</v>
      </c>
      <c r="H24" s="1893"/>
      <c r="I24" s="1894">
        <v>3931.52</v>
      </c>
    </row>
    <row r="25" spans="2:9" ht="18.75" customHeight="1">
      <c r="B25" s="1890">
        <v>22</v>
      </c>
      <c r="C25" s="1891" t="s">
        <v>244</v>
      </c>
      <c r="D25" s="1891" t="s">
        <v>69</v>
      </c>
      <c r="E25" s="1892">
        <v>2</v>
      </c>
      <c r="F25" s="1892">
        <v>1</v>
      </c>
      <c r="G25" s="1893">
        <v>4152</v>
      </c>
      <c r="H25" s="1893"/>
      <c r="I25" s="1894">
        <v>8304</v>
      </c>
    </row>
    <row r="26" spans="1:9" s="1884" customFormat="1" ht="22.5" customHeight="1">
      <c r="A26" s="1882"/>
      <c r="B26" s="1890">
        <v>23</v>
      </c>
      <c r="C26" s="1891" t="s">
        <v>245</v>
      </c>
      <c r="D26" s="1891" t="s">
        <v>69</v>
      </c>
      <c r="E26" s="1899">
        <v>1</v>
      </c>
      <c r="F26" s="1899">
        <v>1</v>
      </c>
      <c r="G26" s="1899"/>
      <c r="H26" s="1899"/>
      <c r="I26" s="1894">
        <v>4000</v>
      </c>
    </row>
    <row r="27" spans="2:9" ht="12">
      <c r="B27" s="1900" t="s">
        <v>53</v>
      </c>
      <c r="C27" s="1900"/>
      <c r="D27" s="1900"/>
      <c r="E27" s="1900"/>
      <c r="F27" s="1900"/>
      <c r="G27" s="1901"/>
      <c r="H27" s="1901"/>
      <c r="I27" s="1902">
        <v>85935.4036</v>
      </c>
    </row>
    <row r="29" ht="12">
      <c r="I29" s="1903"/>
    </row>
    <row r="33" ht="12">
      <c r="C33" s="1904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B1">
      <selection activeCell="I3" sqref="I3"/>
    </sheetView>
  </sheetViews>
  <sheetFormatPr defaultColWidth="9.140625" defaultRowHeight="12.75"/>
  <cols>
    <col min="1" max="1" width="0" style="1905" hidden="1" customWidth="1"/>
    <col min="2" max="2" width="5.140625" style="1905" customWidth="1"/>
    <col min="3" max="3" width="50.00390625" style="1905" customWidth="1"/>
    <col min="4" max="4" width="20.28125" style="1905" customWidth="1"/>
    <col min="5" max="5" width="9.7109375" style="1905" customWidth="1"/>
    <col min="6" max="6" width="9.28125" style="1905" customWidth="1"/>
    <col min="7" max="7" width="10.8515625" style="1905" customWidth="1"/>
    <col min="8" max="8" width="0" style="1905" hidden="1" customWidth="1"/>
    <col min="9" max="9" width="11.00390625" style="1905" customWidth="1"/>
    <col min="10" max="10" width="8.28125" style="1906" customWidth="1"/>
    <col min="11" max="11" width="3.7109375" style="1906" customWidth="1"/>
    <col min="12" max="12" width="5.28125" style="1906" customWidth="1"/>
    <col min="13" max="16384" width="9.140625" style="1906" customWidth="1"/>
  </cols>
  <sheetData>
    <row r="1" spans="1:10" s="1908" customFormat="1" ht="33" customHeight="1">
      <c r="A1" s="1905"/>
      <c r="B1" s="3450" t="s">
        <v>246</v>
      </c>
      <c r="C1" s="3450"/>
      <c r="D1" s="3450"/>
      <c r="E1" s="3450"/>
      <c r="F1" s="3450"/>
      <c r="G1" s="3450"/>
      <c r="H1" s="3450"/>
      <c r="I1" s="3450"/>
      <c r="J1" s="1907"/>
    </row>
    <row r="2" spans="1:10" s="1908" customFormat="1" ht="12">
      <c r="A2" s="1905"/>
      <c r="B2" s="1905"/>
      <c r="C2" s="1905"/>
      <c r="D2" s="1905"/>
      <c r="E2" s="1905"/>
      <c r="F2" s="1905"/>
      <c r="G2" s="1905"/>
      <c r="H2" s="1905"/>
      <c r="I2" s="1905"/>
      <c r="J2" s="1907"/>
    </row>
    <row r="3" spans="1:12" s="1908" customFormat="1" ht="52.5" customHeight="1">
      <c r="A3" s="1909"/>
      <c r="B3" s="1910" t="s">
        <v>1</v>
      </c>
      <c r="C3" s="1911" t="s">
        <v>2</v>
      </c>
      <c r="D3" s="1911" t="s">
        <v>3</v>
      </c>
      <c r="E3" s="1912" t="s">
        <v>4</v>
      </c>
      <c r="F3" s="1912" t="s">
        <v>5</v>
      </c>
      <c r="G3" s="1912" t="s">
        <v>6</v>
      </c>
      <c r="H3" s="1912"/>
      <c r="I3" s="1913" t="s">
        <v>7</v>
      </c>
      <c r="J3" s="1914"/>
      <c r="K3" s="1915"/>
      <c r="L3" s="1915"/>
    </row>
    <row r="4" spans="1:12" s="1908" customFormat="1" ht="24.75" customHeight="1">
      <c r="A4" s="1905"/>
      <c r="B4" s="1916">
        <v>1</v>
      </c>
      <c r="C4" s="1917" t="s">
        <v>8</v>
      </c>
      <c r="D4" s="1917" t="s">
        <v>9</v>
      </c>
      <c r="E4" s="1918">
        <v>1</v>
      </c>
      <c r="F4" s="1918">
        <v>1</v>
      </c>
      <c r="G4" s="1919">
        <v>5460</v>
      </c>
      <c r="H4" s="1919"/>
      <c r="I4" s="1920">
        <v>5460</v>
      </c>
      <c r="J4" s="1921"/>
      <c r="K4" s="1915"/>
      <c r="L4" s="1915"/>
    </row>
    <row r="5" spans="1:12" s="1908" customFormat="1" ht="27" customHeight="1">
      <c r="A5" s="1905"/>
      <c r="B5" s="1916">
        <v>2</v>
      </c>
      <c r="C5" s="1917" t="s">
        <v>10</v>
      </c>
      <c r="D5" s="1917" t="s">
        <v>11</v>
      </c>
      <c r="E5" s="1918">
        <v>0.05</v>
      </c>
      <c r="F5" s="1918">
        <v>2</v>
      </c>
      <c r="G5" s="1919">
        <v>6500</v>
      </c>
      <c r="H5" s="1919"/>
      <c r="I5" s="1920">
        <v>650</v>
      </c>
      <c r="J5" s="1921"/>
      <c r="K5" s="1915"/>
      <c r="L5" s="1915"/>
    </row>
    <row r="6" spans="1:12" s="1908" customFormat="1" ht="22.5" customHeight="1">
      <c r="A6" s="1905"/>
      <c r="B6" s="1916">
        <v>3</v>
      </c>
      <c r="C6" s="1917" t="s">
        <v>12</v>
      </c>
      <c r="D6" s="1917" t="s">
        <v>28</v>
      </c>
      <c r="E6" s="1918">
        <v>2</v>
      </c>
      <c r="F6" s="1918">
        <v>1</v>
      </c>
      <c r="G6" s="1919">
        <v>146.72</v>
      </c>
      <c r="H6" s="1919"/>
      <c r="I6" s="1920">
        <v>293.44</v>
      </c>
      <c r="J6" s="1921"/>
      <c r="K6" s="1915"/>
      <c r="L6" s="1915"/>
    </row>
    <row r="7" spans="1:12" s="1908" customFormat="1" ht="29.25" customHeight="1">
      <c r="A7" s="1905"/>
      <c r="B7" s="1916">
        <v>4</v>
      </c>
      <c r="C7" s="1917" t="s">
        <v>14</v>
      </c>
      <c r="D7" s="1917" t="s">
        <v>15</v>
      </c>
      <c r="E7" s="1918">
        <v>0.4143</v>
      </c>
      <c r="F7" s="1918">
        <v>1</v>
      </c>
      <c r="G7" s="1919">
        <v>1500</v>
      </c>
      <c r="H7" s="1919"/>
      <c r="I7" s="1920">
        <v>621.45</v>
      </c>
      <c r="J7" s="1921"/>
      <c r="K7" s="1915"/>
      <c r="L7" s="1915"/>
    </row>
    <row r="8" spans="1:12" s="1908" customFormat="1" ht="26.25" customHeight="1">
      <c r="A8" s="1905"/>
      <c r="B8" s="1916">
        <v>5</v>
      </c>
      <c r="C8" s="1917" t="s">
        <v>16</v>
      </c>
      <c r="D8" s="1917" t="s">
        <v>15</v>
      </c>
      <c r="E8" s="1918">
        <v>0.4143</v>
      </c>
      <c r="F8" s="1918">
        <v>1</v>
      </c>
      <c r="G8" s="1919">
        <v>1440</v>
      </c>
      <c r="H8" s="1919"/>
      <c r="I8" s="1920">
        <v>596.592</v>
      </c>
      <c r="J8" s="1921"/>
      <c r="K8" s="1915"/>
      <c r="L8" s="1915"/>
    </row>
    <row r="9" spans="1:12" s="1908" customFormat="1" ht="25.5" customHeight="1">
      <c r="A9" s="1905"/>
      <c r="B9" s="1916">
        <v>6</v>
      </c>
      <c r="C9" s="1917" t="s">
        <v>17</v>
      </c>
      <c r="D9" s="1917" t="s">
        <v>15</v>
      </c>
      <c r="E9" s="1918">
        <v>0.4143</v>
      </c>
      <c r="F9" s="1918">
        <v>2</v>
      </c>
      <c r="G9" s="1919">
        <v>1320</v>
      </c>
      <c r="H9" s="1919"/>
      <c r="I9" s="1920">
        <v>1093.752</v>
      </c>
      <c r="J9" s="1921"/>
      <c r="K9" s="1915"/>
      <c r="L9" s="1915"/>
    </row>
    <row r="10" spans="1:12" s="1908" customFormat="1" ht="26.25" customHeight="1">
      <c r="A10" s="1905"/>
      <c r="B10" s="1916">
        <v>7</v>
      </c>
      <c r="C10" s="1917" t="s">
        <v>18</v>
      </c>
      <c r="D10" s="1917" t="s">
        <v>19</v>
      </c>
      <c r="E10" s="1918">
        <v>0.3</v>
      </c>
      <c r="F10" s="1918">
        <v>2</v>
      </c>
      <c r="G10" s="1919">
        <v>559.29</v>
      </c>
      <c r="H10" s="1919"/>
      <c r="I10" s="1920">
        <v>335.57399999999996</v>
      </c>
      <c r="J10" s="1921"/>
      <c r="K10" s="1915"/>
      <c r="L10" s="1915"/>
    </row>
    <row r="11" spans="1:12" s="1908" customFormat="1" ht="45" customHeight="1">
      <c r="A11" s="1905"/>
      <c r="B11" s="1916">
        <v>8</v>
      </c>
      <c r="C11" s="1917" t="s">
        <v>169</v>
      </c>
      <c r="D11" s="1917" t="s">
        <v>15</v>
      </c>
      <c r="E11" s="1918">
        <v>0.4143</v>
      </c>
      <c r="F11" s="1918">
        <v>1</v>
      </c>
      <c r="G11" s="1919">
        <v>1099</v>
      </c>
      <c r="H11" s="1919"/>
      <c r="I11" s="1920">
        <v>455.3157</v>
      </c>
      <c r="J11" s="1921"/>
      <c r="K11" s="1915"/>
      <c r="L11" s="1915"/>
    </row>
    <row r="12" spans="1:12" s="1908" customFormat="1" ht="33.75" customHeight="1">
      <c r="A12" s="1905"/>
      <c r="B12" s="1916">
        <v>9</v>
      </c>
      <c r="C12" s="1917" t="s">
        <v>105</v>
      </c>
      <c r="D12" s="1917" t="s">
        <v>15</v>
      </c>
      <c r="E12" s="1918">
        <v>0.4143</v>
      </c>
      <c r="F12" s="1918">
        <v>1</v>
      </c>
      <c r="G12" s="1922">
        <v>1710</v>
      </c>
      <c r="H12" s="1922"/>
      <c r="I12" s="1920">
        <v>708.453</v>
      </c>
      <c r="J12" s="1921"/>
      <c r="K12" s="1915"/>
      <c r="L12" s="1915"/>
    </row>
    <row r="13" spans="1:12" s="1908" customFormat="1" ht="28.5" customHeight="1">
      <c r="A13" s="1905"/>
      <c r="B13" s="1916">
        <v>10</v>
      </c>
      <c r="C13" s="1917" t="s">
        <v>22</v>
      </c>
      <c r="D13" s="1917" t="s">
        <v>23</v>
      </c>
      <c r="E13" s="1918">
        <v>1</v>
      </c>
      <c r="F13" s="1918">
        <v>2</v>
      </c>
      <c r="G13" s="1919">
        <v>965</v>
      </c>
      <c r="H13" s="1919"/>
      <c r="I13" s="1920">
        <v>1930</v>
      </c>
      <c r="J13" s="1921"/>
      <c r="K13" s="1915"/>
      <c r="L13" s="1915"/>
    </row>
    <row r="14" spans="1:12" s="1908" customFormat="1" ht="28.5" customHeight="1">
      <c r="A14" s="1905"/>
      <c r="B14" s="1916">
        <v>11</v>
      </c>
      <c r="C14" s="1917" t="s">
        <v>25</v>
      </c>
      <c r="D14" s="1917" t="s">
        <v>15</v>
      </c>
      <c r="E14" s="1918">
        <v>0.4143</v>
      </c>
      <c r="F14" s="1918">
        <v>1</v>
      </c>
      <c r="G14" s="1923">
        <v>9936</v>
      </c>
      <c r="H14" s="1923"/>
      <c r="I14" s="1920">
        <v>4116.4848</v>
      </c>
      <c r="J14" s="1921"/>
      <c r="K14" s="1915"/>
      <c r="L14" s="1915"/>
    </row>
    <row r="15" spans="1:12" s="1908" customFormat="1" ht="38.25" customHeight="1">
      <c r="A15" s="1905"/>
      <c r="B15" s="1916">
        <v>12</v>
      </c>
      <c r="C15" s="1917" t="s">
        <v>136</v>
      </c>
      <c r="D15" s="1917" t="s">
        <v>30</v>
      </c>
      <c r="E15" s="1918">
        <v>0.4143</v>
      </c>
      <c r="F15" s="1918">
        <v>1</v>
      </c>
      <c r="G15" s="1919">
        <v>8039</v>
      </c>
      <c r="H15" s="1919"/>
      <c r="I15" s="1920">
        <v>3330.5577</v>
      </c>
      <c r="J15" s="1921"/>
      <c r="K15" s="1915"/>
      <c r="L15" s="1915"/>
    </row>
    <row r="16" spans="1:12" s="1908" customFormat="1" ht="24" customHeight="1">
      <c r="A16" s="1905"/>
      <c r="B16" s="1916">
        <v>13</v>
      </c>
      <c r="C16" s="1917" t="s">
        <v>32</v>
      </c>
      <c r="D16" s="1917" t="s">
        <v>33</v>
      </c>
      <c r="E16" s="1918">
        <v>190</v>
      </c>
      <c r="F16" s="1918" t="s">
        <v>34</v>
      </c>
      <c r="G16" s="1919">
        <v>22.39</v>
      </c>
      <c r="H16" s="1919"/>
      <c r="I16" s="1920">
        <v>4254.1</v>
      </c>
      <c r="J16" s="1921"/>
      <c r="K16" s="1915"/>
      <c r="L16" s="1924"/>
    </row>
    <row r="17" spans="1:12" s="1908" customFormat="1" ht="27.75" customHeight="1">
      <c r="A17" s="1905"/>
      <c r="B17" s="1916">
        <v>14</v>
      </c>
      <c r="C17" s="1917" t="s">
        <v>35</v>
      </c>
      <c r="D17" s="1917" t="s">
        <v>36</v>
      </c>
      <c r="E17" s="1918">
        <v>0.3</v>
      </c>
      <c r="F17" s="1918" t="s">
        <v>34</v>
      </c>
      <c r="G17" s="1919">
        <v>408.6</v>
      </c>
      <c r="H17" s="1919"/>
      <c r="I17" s="1920">
        <v>122.58</v>
      </c>
      <c r="J17" s="1921"/>
      <c r="K17" s="1915"/>
      <c r="L17" s="1915"/>
    </row>
    <row r="18" spans="1:12" s="1908" customFormat="1" ht="24.75" customHeight="1">
      <c r="A18" s="1905"/>
      <c r="B18" s="1916">
        <v>15</v>
      </c>
      <c r="C18" s="1917" t="s">
        <v>37</v>
      </c>
      <c r="D18" s="1917" t="s">
        <v>38</v>
      </c>
      <c r="E18" s="1918">
        <v>50</v>
      </c>
      <c r="F18" s="1918" t="s">
        <v>34</v>
      </c>
      <c r="G18" s="1919">
        <v>20.13</v>
      </c>
      <c r="H18" s="1919"/>
      <c r="I18" s="1920">
        <v>1006.5</v>
      </c>
      <c r="J18" s="1921"/>
      <c r="K18" s="1915"/>
      <c r="L18" s="1915"/>
    </row>
    <row r="19" spans="1:12" s="1908" customFormat="1" ht="36" customHeight="1">
      <c r="A19" s="1905"/>
      <c r="B19" s="1916">
        <v>16</v>
      </c>
      <c r="C19" s="1917" t="s">
        <v>39</v>
      </c>
      <c r="D19" s="1917" t="s">
        <v>33</v>
      </c>
      <c r="E19" s="1918">
        <v>110</v>
      </c>
      <c r="F19" s="1918" t="s">
        <v>34</v>
      </c>
      <c r="G19" s="1919">
        <v>41.8</v>
      </c>
      <c r="H19" s="1919"/>
      <c r="I19" s="1920">
        <v>4598</v>
      </c>
      <c r="J19" s="1921"/>
      <c r="K19" s="1915"/>
      <c r="L19" s="1915"/>
    </row>
    <row r="20" spans="2:12" ht="27" customHeight="1">
      <c r="B20" s="1916">
        <v>17</v>
      </c>
      <c r="C20" s="1917" t="s">
        <v>50</v>
      </c>
      <c r="D20" s="1917" t="s">
        <v>15</v>
      </c>
      <c r="E20" s="1918">
        <v>0.4143</v>
      </c>
      <c r="F20" s="1918">
        <v>12</v>
      </c>
      <c r="G20" s="1919">
        <v>3290</v>
      </c>
      <c r="H20" s="1919"/>
      <c r="I20" s="1920">
        <v>16356.564000000002</v>
      </c>
      <c r="J20" s="1921"/>
      <c r="K20" s="1925"/>
      <c r="L20" s="1925"/>
    </row>
    <row r="21" spans="2:12" ht="21.75" customHeight="1">
      <c r="B21" s="1916">
        <v>18</v>
      </c>
      <c r="C21" s="1917" t="s">
        <v>46</v>
      </c>
      <c r="D21" s="1917"/>
      <c r="E21" s="1918"/>
      <c r="F21" s="1918" t="s">
        <v>47</v>
      </c>
      <c r="G21" s="1919"/>
      <c r="H21" s="1919"/>
      <c r="I21" s="1920">
        <v>6363.648</v>
      </c>
      <c r="J21" s="1921"/>
      <c r="K21" s="1925"/>
      <c r="L21" s="1925"/>
    </row>
    <row r="22" spans="2:12" ht="21.75" customHeight="1">
      <c r="B22" s="1916">
        <v>19</v>
      </c>
      <c r="C22" s="1917" t="s">
        <v>240</v>
      </c>
      <c r="D22" s="1917" t="s">
        <v>38</v>
      </c>
      <c r="E22" s="1926">
        <v>414.3</v>
      </c>
      <c r="F22" s="1926">
        <v>12</v>
      </c>
      <c r="G22" s="1927">
        <v>0.21</v>
      </c>
      <c r="H22" s="1928"/>
      <c r="I22" s="1920">
        <v>1044.036</v>
      </c>
      <c r="J22" s="1921"/>
      <c r="K22" s="1925"/>
      <c r="L22" s="1925"/>
    </row>
    <row r="23" spans="2:12" ht="18.75" customHeight="1">
      <c r="B23" s="1916">
        <v>20</v>
      </c>
      <c r="C23" s="1917" t="s">
        <v>137</v>
      </c>
      <c r="D23" s="1917"/>
      <c r="E23" s="1918"/>
      <c r="F23" s="1918"/>
      <c r="G23" s="1919"/>
      <c r="H23" s="1919"/>
      <c r="I23" s="1920">
        <v>7500</v>
      </c>
      <c r="J23" s="1921"/>
      <c r="K23" s="1925"/>
      <c r="L23" s="1925"/>
    </row>
    <row r="24" spans="1:12" s="1908" customFormat="1" ht="22.5" customHeight="1">
      <c r="A24" s="1905"/>
      <c r="B24" s="1916">
        <v>21</v>
      </c>
      <c r="C24" s="1917" t="s">
        <v>241</v>
      </c>
      <c r="D24" s="1917" t="s">
        <v>75</v>
      </c>
      <c r="E24" s="1929">
        <v>2</v>
      </c>
      <c r="F24" s="1929">
        <v>1</v>
      </c>
      <c r="G24" s="1929">
        <v>531</v>
      </c>
      <c r="H24" s="1929"/>
      <c r="I24" s="1920">
        <v>1062</v>
      </c>
      <c r="J24" s="1921"/>
      <c r="K24" s="1915"/>
      <c r="L24" s="1915"/>
    </row>
    <row r="25" spans="1:12" s="1908" customFormat="1" ht="22.5" customHeight="1">
      <c r="A25" s="1905"/>
      <c r="B25" s="1916">
        <v>22</v>
      </c>
      <c r="C25" s="1917" t="s">
        <v>247</v>
      </c>
      <c r="D25" s="1917" t="s">
        <v>75</v>
      </c>
      <c r="E25" s="1929">
        <v>2</v>
      </c>
      <c r="F25" s="1929">
        <v>1</v>
      </c>
      <c r="G25" s="1930">
        <v>4152</v>
      </c>
      <c r="H25" s="1931"/>
      <c r="I25" s="1920">
        <v>8304</v>
      </c>
      <c r="J25" s="1921"/>
      <c r="K25" s="1915"/>
      <c r="L25" s="1915"/>
    </row>
    <row r="26" spans="1:12" s="1908" customFormat="1" ht="22.5" customHeight="1">
      <c r="A26" s="1905"/>
      <c r="B26" s="1916">
        <v>23</v>
      </c>
      <c r="C26" s="1917" t="s">
        <v>120</v>
      </c>
      <c r="D26" s="1917" t="s">
        <v>75</v>
      </c>
      <c r="E26" s="1929">
        <v>1</v>
      </c>
      <c r="F26" s="1929">
        <v>1</v>
      </c>
      <c r="G26" s="1929">
        <v>4152</v>
      </c>
      <c r="H26" s="1929"/>
      <c r="I26" s="1920">
        <v>4152</v>
      </c>
      <c r="J26" s="1921"/>
      <c r="K26" s="1915"/>
      <c r="L26" s="1915"/>
    </row>
    <row r="27" spans="1:12" s="1908" customFormat="1" ht="18" customHeight="1">
      <c r="A27" s="1905"/>
      <c r="B27" s="1916">
        <v>24</v>
      </c>
      <c r="C27" s="1917" t="s">
        <v>161</v>
      </c>
      <c r="D27" s="1917" t="s">
        <v>66</v>
      </c>
      <c r="E27" s="1929">
        <v>6</v>
      </c>
      <c r="F27" s="1929">
        <v>1</v>
      </c>
      <c r="G27" s="1929">
        <v>982.88</v>
      </c>
      <c r="H27" s="1929"/>
      <c r="I27" s="1920">
        <v>5897.28</v>
      </c>
      <c r="J27" s="1921"/>
      <c r="K27" s="1915"/>
      <c r="L27" s="1915"/>
    </row>
    <row r="28" spans="1:12" s="1908" customFormat="1" ht="24" customHeight="1">
      <c r="A28" s="1905"/>
      <c r="B28" s="1916">
        <v>25</v>
      </c>
      <c r="C28" s="1917" t="s">
        <v>147</v>
      </c>
      <c r="D28" s="1917" t="s">
        <v>38</v>
      </c>
      <c r="E28" s="1929">
        <v>3</v>
      </c>
      <c r="F28" s="1929">
        <v>1</v>
      </c>
      <c r="G28" s="1929">
        <v>484</v>
      </c>
      <c r="H28" s="1929"/>
      <c r="I28" s="1920">
        <v>1452</v>
      </c>
      <c r="J28" s="1921"/>
      <c r="K28" s="1915"/>
      <c r="L28" s="1915"/>
    </row>
    <row r="29" spans="1:12" s="1908" customFormat="1" ht="24" customHeight="1">
      <c r="A29" s="1905"/>
      <c r="B29" s="1916">
        <v>26</v>
      </c>
      <c r="C29" s="1917" t="s">
        <v>148</v>
      </c>
      <c r="D29" s="1917" t="s">
        <v>38</v>
      </c>
      <c r="E29" s="1929">
        <v>18</v>
      </c>
      <c r="F29" s="1929">
        <v>1</v>
      </c>
      <c r="G29" s="1929">
        <v>148</v>
      </c>
      <c r="H29" s="1929"/>
      <c r="I29" s="1920">
        <v>2664</v>
      </c>
      <c r="J29" s="1921"/>
      <c r="K29" s="1915"/>
      <c r="L29" s="1915"/>
    </row>
    <row r="30" spans="2:12" ht="12">
      <c r="B30" s="1932" t="s">
        <v>53</v>
      </c>
      <c r="C30" s="1932"/>
      <c r="D30" s="1932"/>
      <c r="E30" s="1932"/>
      <c r="F30" s="1932"/>
      <c r="G30" s="1933"/>
      <c r="H30" s="1933"/>
      <c r="I30" s="1934">
        <v>84368.3272</v>
      </c>
      <c r="J30" s="1935"/>
      <c r="K30" s="1925"/>
      <c r="L30" s="1925"/>
    </row>
    <row r="32" ht="12">
      <c r="I32" s="1936"/>
    </row>
    <row r="36" ht="12">
      <c r="C36" s="1937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I4" sqref="I4"/>
    </sheetView>
  </sheetViews>
  <sheetFormatPr defaultColWidth="9.140625" defaultRowHeight="12.75"/>
  <cols>
    <col min="1" max="1" width="0" style="1938" hidden="1" customWidth="1"/>
    <col min="2" max="2" width="6.140625" style="1938" customWidth="1"/>
    <col min="3" max="3" width="50.00390625" style="1938" customWidth="1"/>
    <col min="4" max="4" width="20.28125" style="1938" customWidth="1"/>
    <col min="5" max="5" width="9.7109375" style="1938" customWidth="1"/>
    <col min="6" max="6" width="9.28125" style="1938" customWidth="1"/>
    <col min="7" max="7" width="11.8515625" style="1938" customWidth="1"/>
    <col min="8" max="8" width="0" style="1938" hidden="1" customWidth="1"/>
    <col min="9" max="9" width="11.00390625" style="1938" customWidth="1"/>
    <col min="10" max="10" width="8.28125" style="1939" customWidth="1"/>
    <col min="11" max="11" width="3.7109375" style="1939" customWidth="1"/>
    <col min="12" max="12" width="5.28125" style="1939" customWidth="1"/>
    <col min="13" max="16384" width="9.140625" style="1939" customWidth="1"/>
  </cols>
  <sheetData>
    <row r="1" spans="1:10" s="1941" customFormat="1" ht="33" customHeight="1">
      <c r="A1" s="1938"/>
      <c r="B1" s="3451" t="s">
        <v>248</v>
      </c>
      <c r="C1" s="3451"/>
      <c r="D1" s="3451"/>
      <c r="E1" s="3451"/>
      <c r="F1" s="3451"/>
      <c r="G1" s="3451"/>
      <c r="H1" s="3451"/>
      <c r="I1" s="3451"/>
      <c r="J1" s="1940"/>
    </row>
    <row r="2" spans="1:10" s="1941" customFormat="1" ht="12">
      <c r="A2" s="1938"/>
      <c r="B2" s="1938"/>
      <c r="C2" s="1938"/>
      <c r="D2" s="1938"/>
      <c r="E2" s="1938"/>
      <c r="F2" s="1938"/>
      <c r="G2" s="1938"/>
      <c r="H2" s="1938"/>
      <c r="I2" s="1938"/>
      <c r="J2" s="1940"/>
    </row>
    <row r="3" spans="1:12" s="1941" customFormat="1" ht="52.5" customHeight="1">
      <c r="A3" s="1942"/>
      <c r="B3" s="1943" t="s">
        <v>1</v>
      </c>
      <c r="C3" s="1944" t="s">
        <v>2</v>
      </c>
      <c r="D3" s="1944" t="s">
        <v>3</v>
      </c>
      <c r="E3" s="1945" t="s">
        <v>4</v>
      </c>
      <c r="F3" s="1945" t="s">
        <v>5</v>
      </c>
      <c r="G3" s="1945" t="s">
        <v>6</v>
      </c>
      <c r="H3" s="1945"/>
      <c r="I3" s="1946" t="s">
        <v>7</v>
      </c>
      <c r="J3" s="1947"/>
      <c r="K3" s="1948"/>
      <c r="L3" s="1948"/>
    </row>
    <row r="4" spans="1:12" s="1941" customFormat="1" ht="24.75" customHeight="1">
      <c r="A4" s="1938"/>
      <c r="B4" s="1949">
        <v>1</v>
      </c>
      <c r="C4" s="1950" t="s">
        <v>8</v>
      </c>
      <c r="D4" s="1950" t="s">
        <v>9</v>
      </c>
      <c r="E4" s="1951">
        <v>1</v>
      </c>
      <c r="F4" s="1951">
        <v>1</v>
      </c>
      <c r="G4" s="1952">
        <v>5460</v>
      </c>
      <c r="H4" s="1952"/>
      <c r="I4" s="1953">
        <v>5460</v>
      </c>
      <c r="J4" s="1954"/>
      <c r="K4" s="1948"/>
      <c r="L4" s="1948"/>
    </row>
    <row r="5" spans="1:12" s="1941" customFormat="1" ht="25.5" customHeight="1">
      <c r="A5" s="1938"/>
      <c r="B5" s="1949">
        <v>2</v>
      </c>
      <c r="C5" s="1950" t="s">
        <v>10</v>
      </c>
      <c r="D5" s="1950" t="s">
        <v>11</v>
      </c>
      <c r="E5" s="1951">
        <v>0.1</v>
      </c>
      <c r="F5" s="1951">
        <v>2</v>
      </c>
      <c r="G5" s="1952">
        <v>6500</v>
      </c>
      <c r="H5" s="1952"/>
      <c r="I5" s="1953">
        <v>1300</v>
      </c>
      <c r="J5" s="1954"/>
      <c r="K5" s="1948"/>
      <c r="L5" s="1948"/>
    </row>
    <row r="6" spans="1:12" s="1941" customFormat="1" ht="22.5" customHeight="1">
      <c r="A6" s="1938"/>
      <c r="B6" s="1949">
        <v>3</v>
      </c>
      <c r="C6" s="1950" t="s">
        <v>12</v>
      </c>
      <c r="D6" s="1950" t="s">
        <v>28</v>
      </c>
      <c r="E6" s="1951">
        <v>4</v>
      </c>
      <c r="F6" s="1951">
        <v>2</v>
      </c>
      <c r="G6" s="1952">
        <v>146.72</v>
      </c>
      <c r="H6" s="1952"/>
      <c r="I6" s="1953">
        <v>1173.76</v>
      </c>
      <c r="J6" s="1954"/>
      <c r="K6" s="1948"/>
      <c r="L6" s="1948"/>
    </row>
    <row r="7" spans="1:12" s="1941" customFormat="1" ht="24" customHeight="1">
      <c r="A7" s="1938"/>
      <c r="B7" s="1949">
        <v>4</v>
      </c>
      <c r="C7" s="1950" t="s">
        <v>14</v>
      </c>
      <c r="D7" s="1950" t="s">
        <v>15</v>
      </c>
      <c r="E7" s="1951">
        <v>0.5024</v>
      </c>
      <c r="F7" s="1951">
        <v>2</v>
      </c>
      <c r="G7" s="1952">
        <v>1500</v>
      </c>
      <c r="H7" s="1952"/>
      <c r="I7" s="1953">
        <v>1507.2</v>
      </c>
      <c r="J7" s="1954"/>
      <c r="K7" s="1948"/>
      <c r="L7" s="1948"/>
    </row>
    <row r="8" spans="1:12" s="1941" customFormat="1" ht="24.75" customHeight="1">
      <c r="A8" s="1938"/>
      <c r="B8" s="1949">
        <v>5</v>
      </c>
      <c r="C8" s="1950" t="s">
        <v>16</v>
      </c>
      <c r="D8" s="1950" t="s">
        <v>15</v>
      </c>
      <c r="E8" s="1951">
        <v>0.5024</v>
      </c>
      <c r="F8" s="1951">
        <v>2</v>
      </c>
      <c r="G8" s="1952">
        <v>1440</v>
      </c>
      <c r="H8" s="1952"/>
      <c r="I8" s="1953">
        <v>1446.9119999999998</v>
      </c>
      <c r="J8" s="1954"/>
      <c r="K8" s="1948"/>
      <c r="L8" s="1948"/>
    </row>
    <row r="9" spans="1:12" s="1941" customFormat="1" ht="25.5" customHeight="1">
      <c r="A9" s="1938"/>
      <c r="B9" s="1949">
        <v>6</v>
      </c>
      <c r="C9" s="1950" t="s">
        <v>17</v>
      </c>
      <c r="D9" s="1950" t="s">
        <v>15</v>
      </c>
      <c r="E9" s="1951">
        <v>0.5024</v>
      </c>
      <c r="F9" s="1951">
        <v>2</v>
      </c>
      <c r="G9" s="1952">
        <v>1320</v>
      </c>
      <c r="H9" s="1952"/>
      <c r="I9" s="1953">
        <v>1326.3359999999998</v>
      </c>
      <c r="J9" s="1954"/>
      <c r="K9" s="1948"/>
      <c r="L9" s="1948"/>
    </row>
    <row r="10" spans="1:12" s="1941" customFormat="1" ht="26.25" customHeight="1">
      <c r="A10" s="1938"/>
      <c r="B10" s="1949">
        <v>7</v>
      </c>
      <c r="C10" s="1950" t="s">
        <v>18</v>
      </c>
      <c r="D10" s="1950" t="s">
        <v>19</v>
      </c>
      <c r="E10" s="1951">
        <v>0.3</v>
      </c>
      <c r="F10" s="1951">
        <v>2</v>
      </c>
      <c r="G10" s="1952">
        <v>559.29</v>
      </c>
      <c r="H10" s="1952"/>
      <c r="I10" s="1953">
        <v>335.57399999999996</v>
      </c>
      <c r="J10" s="1954"/>
      <c r="K10" s="1948"/>
      <c r="L10" s="1948"/>
    </row>
    <row r="11" spans="1:12" s="1941" customFormat="1" ht="39.75" customHeight="1">
      <c r="A11" s="1938"/>
      <c r="B11" s="1949">
        <v>8</v>
      </c>
      <c r="C11" s="1950" t="s">
        <v>169</v>
      </c>
      <c r="D11" s="1950" t="s">
        <v>15</v>
      </c>
      <c r="E11" s="1951">
        <v>0.5024</v>
      </c>
      <c r="F11" s="1951">
        <v>2</v>
      </c>
      <c r="G11" s="1952">
        <v>1099</v>
      </c>
      <c r="H11" s="1952"/>
      <c r="I11" s="1953">
        <v>1104.2751999999998</v>
      </c>
      <c r="J11" s="1954"/>
      <c r="K11" s="1948"/>
      <c r="L11" s="1948"/>
    </row>
    <row r="12" spans="1:12" s="1941" customFormat="1" ht="33.75" customHeight="1">
      <c r="A12" s="1938"/>
      <c r="B12" s="1949">
        <v>9</v>
      </c>
      <c r="C12" s="1950" t="s">
        <v>105</v>
      </c>
      <c r="D12" s="1950" t="s">
        <v>15</v>
      </c>
      <c r="E12" s="1951">
        <v>0.5024</v>
      </c>
      <c r="F12" s="1951">
        <v>1</v>
      </c>
      <c r="G12" s="1955">
        <v>1710</v>
      </c>
      <c r="H12" s="1955"/>
      <c r="I12" s="1953">
        <v>859.1039999999999</v>
      </c>
      <c r="J12" s="1954"/>
      <c r="K12" s="1948"/>
      <c r="L12" s="1948"/>
    </row>
    <row r="13" spans="1:12" s="1941" customFormat="1" ht="30" customHeight="1">
      <c r="A13" s="1938"/>
      <c r="B13" s="1949">
        <v>10</v>
      </c>
      <c r="C13" s="1950" t="s">
        <v>22</v>
      </c>
      <c r="D13" s="1950" t="s">
        <v>23</v>
      </c>
      <c r="E13" s="1951">
        <v>1</v>
      </c>
      <c r="F13" s="1951">
        <v>2</v>
      </c>
      <c r="G13" s="1952">
        <v>965</v>
      </c>
      <c r="H13" s="1952"/>
      <c r="I13" s="1953">
        <v>1930</v>
      </c>
      <c r="J13" s="1954"/>
      <c r="K13" s="1948"/>
      <c r="L13" s="1948"/>
    </row>
    <row r="14" spans="1:12" s="1941" customFormat="1" ht="24.75" customHeight="1">
      <c r="A14" s="1938"/>
      <c r="B14" s="1949">
        <v>11</v>
      </c>
      <c r="C14" s="1950" t="s">
        <v>25</v>
      </c>
      <c r="D14" s="1950" t="s">
        <v>15</v>
      </c>
      <c r="E14" s="1951">
        <v>0.5024</v>
      </c>
      <c r="F14" s="1951">
        <v>1</v>
      </c>
      <c r="G14" s="1956">
        <v>9936</v>
      </c>
      <c r="H14" s="1956"/>
      <c r="I14" s="1953">
        <v>4991.846399999999</v>
      </c>
      <c r="J14" s="1954"/>
      <c r="K14" s="1948"/>
      <c r="L14" s="1948"/>
    </row>
    <row r="15" spans="1:12" s="1941" customFormat="1" ht="38.25" customHeight="1">
      <c r="A15" s="1938"/>
      <c r="B15" s="1949">
        <v>12</v>
      </c>
      <c r="C15" s="1950" t="s">
        <v>136</v>
      </c>
      <c r="D15" s="1950" t="s">
        <v>30</v>
      </c>
      <c r="E15" s="1951">
        <v>0.5024</v>
      </c>
      <c r="F15" s="1951">
        <v>1</v>
      </c>
      <c r="G15" s="1952">
        <v>8039</v>
      </c>
      <c r="H15" s="1952"/>
      <c r="I15" s="1953">
        <v>4038.7935999999995</v>
      </c>
      <c r="J15" s="1954"/>
      <c r="K15" s="1948"/>
      <c r="L15" s="1948"/>
    </row>
    <row r="16" spans="1:12" s="1941" customFormat="1" ht="24" customHeight="1">
      <c r="A16" s="1938"/>
      <c r="B16" s="1949">
        <v>13</v>
      </c>
      <c r="C16" s="1950" t="s">
        <v>32</v>
      </c>
      <c r="D16" s="1950" t="s">
        <v>33</v>
      </c>
      <c r="E16" s="1951">
        <v>220</v>
      </c>
      <c r="F16" s="1951" t="s">
        <v>34</v>
      </c>
      <c r="G16" s="1952">
        <v>22.39</v>
      </c>
      <c r="H16" s="1952"/>
      <c r="I16" s="1953">
        <v>4925.8</v>
      </c>
      <c r="J16" s="1954"/>
      <c r="K16" s="1948"/>
      <c r="L16" s="1957"/>
    </row>
    <row r="17" spans="1:12" s="1941" customFormat="1" ht="27.75" customHeight="1">
      <c r="A17" s="1938"/>
      <c r="B17" s="1949">
        <v>14</v>
      </c>
      <c r="C17" s="1950" t="s">
        <v>35</v>
      </c>
      <c r="D17" s="1950" t="s">
        <v>36</v>
      </c>
      <c r="E17" s="1951">
        <v>0.3</v>
      </c>
      <c r="F17" s="1951" t="s">
        <v>34</v>
      </c>
      <c r="G17" s="1952">
        <v>408.6</v>
      </c>
      <c r="H17" s="1952"/>
      <c r="I17" s="1953">
        <v>122.58</v>
      </c>
      <c r="J17" s="1954"/>
      <c r="K17" s="1948"/>
      <c r="L17" s="1948"/>
    </row>
    <row r="18" spans="1:12" s="1941" customFormat="1" ht="24.75" customHeight="1">
      <c r="A18" s="1938"/>
      <c r="B18" s="1949">
        <v>15</v>
      </c>
      <c r="C18" s="1950" t="s">
        <v>37</v>
      </c>
      <c r="D18" s="1950" t="s">
        <v>38</v>
      </c>
      <c r="E18" s="1951">
        <v>80</v>
      </c>
      <c r="F18" s="1951" t="s">
        <v>34</v>
      </c>
      <c r="G18" s="1952">
        <v>20.13</v>
      </c>
      <c r="H18" s="1952"/>
      <c r="I18" s="1953">
        <v>1610.4</v>
      </c>
      <c r="J18" s="1954"/>
      <c r="K18" s="1948"/>
      <c r="L18" s="1948"/>
    </row>
    <row r="19" spans="1:12" s="1941" customFormat="1" ht="36" customHeight="1">
      <c r="A19" s="1938"/>
      <c r="B19" s="1949">
        <v>16</v>
      </c>
      <c r="C19" s="1950" t="s">
        <v>39</v>
      </c>
      <c r="D19" s="1950" t="s">
        <v>33</v>
      </c>
      <c r="E19" s="1951">
        <v>130</v>
      </c>
      <c r="F19" s="1951" t="s">
        <v>34</v>
      </c>
      <c r="G19" s="1952">
        <v>41.8</v>
      </c>
      <c r="H19" s="1952"/>
      <c r="I19" s="1953">
        <v>5434</v>
      </c>
      <c r="J19" s="1954"/>
      <c r="K19" s="1948"/>
      <c r="L19" s="1948"/>
    </row>
    <row r="20" spans="2:12" ht="21.75" customHeight="1">
      <c r="B20" s="1949">
        <v>17</v>
      </c>
      <c r="C20" s="1950" t="s">
        <v>50</v>
      </c>
      <c r="D20" s="1950" t="s">
        <v>15</v>
      </c>
      <c r="E20" s="1951">
        <v>0.5024</v>
      </c>
      <c r="F20" s="1951">
        <v>12</v>
      </c>
      <c r="G20" s="1952">
        <v>3290</v>
      </c>
      <c r="H20" s="1952"/>
      <c r="I20" s="1953">
        <v>19834.751999999997</v>
      </c>
      <c r="J20" s="1954"/>
      <c r="K20" s="1958"/>
      <c r="L20" s="1958"/>
    </row>
    <row r="21" spans="2:12" ht="24.75" customHeight="1">
      <c r="B21" s="1949">
        <v>18</v>
      </c>
      <c r="C21" s="1950" t="s">
        <v>46</v>
      </c>
      <c r="D21" s="1950"/>
      <c r="E21" s="1951"/>
      <c r="F21" s="1951" t="s">
        <v>47</v>
      </c>
      <c r="G21" s="1952"/>
      <c r="H21" s="1952"/>
      <c r="I21" s="1953">
        <v>4852.223999999999</v>
      </c>
      <c r="J21" s="1954"/>
      <c r="K21" s="1958"/>
      <c r="L21" s="1958"/>
    </row>
    <row r="22" spans="2:12" ht="21.75" customHeight="1">
      <c r="B22" s="1949">
        <v>19</v>
      </c>
      <c r="C22" s="1950" t="s">
        <v>240</v>
      </c>
      <c r="D22" s="1950" t="s">
        <v>38</v>
      </c>
      <c r="E22" s="1951">
        <v>502.4</v>
      </c>
      <c r="F22" s="1959">
        <v>12</v>
      </c>
      <c r="G22" s="1960">
        <v>0.21</v>
      </c>
      <c r="H22" s="1961"/>
      <c r="I22" s="1962">
        <v>1266.0479999999998</v>
      </c>
      <c r="J22" s="1954"/>
      <c r="K22" s="1958"/>
      <c r="L22" s="1958"/>
    </row>
    <row r="23" spans="2:12" ht="18.75" customHeight="1">
      <c r="B23" s="1949">
        <v>20</v>
      </c>
      <c r="C23" s="1950" t="s">
        <v>137</v>
      </c>
      <c r="D23" s="1950"/>
      <c r="E23" s="1951"/>
      <c r="F23" s="1951"/>
      <c r="G23" s="1952"/>
      <c r="H23" s="1952"/>
      <c r="I23" s="1953">
        <v>10500</v>
      </c>
      <c r="J23" s="1954"/>
      <c r="K23" s="1958"/>
      <c r="L23" s="1958"/>
    </row>
    <row r="24" spans="2:12" ht="18.75" customHeight="1">
      <c r="B24" s="1949">
        <v>21</v>
      </c>
      <c r="C24" s="1963" t="s">
        <v>87</v>
      </c>
      <c r="D24" s="1964" t="s">
        <v>66</v>
      </c>
      <c r="E24" s="1965">
        <v>6</v>
      </c>
      <c r="F24" s="1965">
        <v>1</v>
      </c>
      <c r="G24" s="1965">
        <v>1600</v>
      </c>
      <c r="H24" s="1965"/>
      <c r="I24" s="1966">
        <v>9600</v>
      </c>
      <c r="J24" s="1954"/>
      <c r="K24" s="1958"/>
      <c r="L24" s="1958"/>
    </row>
    <row r="25" spans="2:12" ht="18.75" customHeight="1">
      <c r="B25" s="1949">
        <v>22</v>
      </c>
      <c r="C25" s="1963" t="s">
        <v>80</v>
      </c>
      <c r="D25" s="1964" t="s">
        <v>66</v>
      </c>
      <c r="E25" s="1965">
        <v>4</v>
      </c>
      <c r="F25" s="1965">
        <v>1</v>
      </c>
      <c r="G25" s="1965">
        <v>1191.43</v>
      </c>
      <c r="H25" s="1965"/>
      <c r="I25" s="1966">
        <v>4765.72</v>
      </c>
      <c r="J25" s="1954"/>
      <c r="K25" s="1958"/>
      <c r="L25" s="1958"/>
    </row>
    <row r="26" spans="1:12" s="1941" customFormat="1" ht="22.5" customHeight="1">
      <c r="A26" s="1938"/>
      <c r="B26" s="1949">
        <v>23</v>
      </c>
      <c r="C26" s="1950" t="s">
        <v>241</v>
      </c>
      <c r="D26" s="1950" t="s">
        <v>75</v>
      </c>
      <c r="E26" s="1965">
        <v>2</v>
      </c>
      <c r="F26" s="1965">
        <v>1</v>
      </c>
      <c r="G26" s="1965">
        <v>320</v>
      </c>
      <c r="H26" s="1965"/>
      <c r="I26" s="1953">
        <v>640</v>
      </c>
      <c r="J26" s="1954"/>
      <c r="K26" s="1948"/>
      <c r="L26" s="1948"/>
    </row>
    <row r="27" spans="1:12" s="1941" customFormat="1" ht="22.5" customHeight="1">
      <c r="A27" s="1938"/>
      <c r="B27" s="1949">
        <v>24</v>
      </c>
      <c r="C27" s="1950" t="s">
        <v>247</v>
      </c>
      <c r="D27" s="1950" t="s">
        <v>75</v>
      </c>
      <c r="E27" s="1965">
        <v>4</v>
      </c>
      <c r="F27" s="1965">
        <v>1</v>
      </c>
      <c r="G27" s="1967">
        <v>531</v>
      </c>
      <c r="H27" s="1968"/>
      <c r="I27" s="1953">
        <v>2124</v>
      </c>
      <c r="J27" s="1954"/>
      <c r="K27" s="1948"/>
      <c r="L27" s="1948"/>
    </row>
    <row r="28" spans="1:12" s="1941" customFormat="1" ht="22.5" customHeight="1">
      <c r="A28" s="1938"/>
      <c r="B28" s="1949">
        <v>25</v>
      </c>
      <c r="C28" s="1950" t="s">
        <v>120</v>
      </c>
      <c r="D28" s="1950" t="s">
        <v>75</v>
      </c>
      <c r="E28" s="1965">
        <v>1</v>
      </c>
      <c r="F28" s="1965">
        <v>1</v>
      </c>
      <c r="G28" s="1967">
        <v>4152</v>
      </c>
      <c r="H28" s="1968"/>
      <c r="I28" s="1953">
        <v>4152</v>
      </c>
      <c r="J28" s="1954"/>
      <c r="K28" s="1948"/>
      <c r="L28" s="1948"/>
    </row>
    <row r="29" spans="1:12" s="1941" customFormat="1" ht="24" customHeight="1">
      <c r="A29" s="1938"/>
      <c r="B29" s="1949">
        <v>26</v>
      </c>
      <c r="C29" s="1950" t="s">
        <v>147</v>
      </c>
      <c r="D29" s="1950" t="s">
        <v>38</v>
      </c>
      <c r="E29" s="1965">
        <v>8</v>
      </c>
      <c r="F29" s="1965">
        <v>1</v>
      </c>
      <c r="G29" s="1965">
        <v>484</v>
      </c>
      <c r="H29" s="1965"/>
      <c r="I29" s="1953">
        <v>3872</v>
      </c>
      <c r="J29" s="1954"/>
      <c r="K29" s="1948"/>
      <c r="L29" s="1948"/>
    </row>
    <row r="30" spans="1:12" s="1941" customFormat="1" ht="24" customHeight="1">
      <c r="A30" s="1938"/>
      <c r="B30" s="1949">
        <v>27</v>
      </c>
      <c r="C30" s="1950" t="s">
        <v>148</v>
      </c>
      <c r="D30" s="1950" t="s">
        <v>38</v>
      </c>
      <c r="E30" s="1965">
        <v>24</v>
      </c>
      <c r="F30" s="1965">
        <v>1</v>
      </c>
      <c r="G30" s="1965">
        <v>148</v>
      </c>
      <c r="H30" s="1965"/>
      <c r="I30" s="1953">
        <v>3552</v>
      </c>
      <c r="J30" s="1954"/>
      <c r="K30" s="1948"/>
      <c r="L30" s="1948"/>
    </row>
    <row r="31" spans="2:12" ht="12">
      <c r="B31" s="1969" t="s">
        <v>53</v>
      </c>
      <c r="C31" s="1969"/>
      <c r="D31" s="1970"/>
      <c r="E31" s="1969"/>
      <c r="F31" s="1969"/>
      <c r="G31" s="1971"/>
      <c r="H31" s="1971"/>
      <c r="I31" s="1972">
        <v>102725.32519999999</v>
      </c>
      <c r="J31" s="1973"/>
      <c r="K31" s="1958"/>
      <c r="L31" s="1958"/>
    </row>
    <row r="33" ht="12">
      <c r="I33" s="1974"/>
    </row>
    <row r="37" ht="12">
      <c r="C37" s="1975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B1">
      <selection activeCell="B1" sqref="B1"/>
    </sheetView>
  </sheetViews>
  <sheetFormatPr defaultColWidth="9.140625" defaultRowHeight="12.75"/>
  <cols>
    <col min="1" max="1" width="0" style="1976" hidden="1" customWidth="1"/>
    <col min="2" max="2" width="5.140625" style="1976" customWidth="1"/>
    <col min="3" max="3" width="50.00390625" style="1976" customWidth="1"/>
    <col min="4" max="4" width="18.28125" style="1976" customWidth="1"/>
    <col min="5" max="5" width="9.7109375" style="1976" customWidth="1"/>
    <col min="6" max="6" width="9.28125" style="1976" customWidth="1"/>
    <col min="7" max="7" width="11.140625" style="1976" customWidth="1"/>
    <col min="8" max="8" width="0" style="1976" hidden="1" customWidth="1"/>
    <col min="9" max="9" width="11.00390625" style="1976" customWidth="1"/>
    <col min="10" max="10" width="7.28125" style="1977" customWidth="1"/>
    <col min="11" max="11" width="2.421875" style="1977" customWidth="1"/>
    <col min="12" max="12" width="5.28125" style="1977" customWidth="1"/>
    <col min="13" max="16384" width="9.140625" style="1977" customWidth="1"/>
  </cols>
  <sheetData>
    <row r="1" spans="1:10" s="1979" customFormat="1" ht="33" customHeight="1">
      <c r="A1" s="1976"/>
      <c r="B1" s="3452" t="s">
        <v>249</v>
      </c>
      <c r="C1" s="3452"/>
      <c r="D1" s="3452"/>
      <c r="E1" s="3452"/>
      <c r="F1" s="3452"/>
      <c r="G1" s="3452"/>
      <c r="H1" s="3452"/>
      <c r="I1" s="3452"/>
      <c r="J1" s="1978"/>
    </row>
    <row r="2" spans="1:10" s="1979" customFormat="1" ht="12">
      <c r="A2" s="1976"/>
      <c r="B2" s="1976"/>
      <c r="C2" s="1976"/>
      <c r="D2" s="1976"/>
      <c r="E2" s="1976"/>
      <c r="F2" s="1976"/>
      <c r="G2" s="1976"/>
      <c r="H2" s="1976"/>
      <c r="I2" s="1976"/>
      <c r="J2" s="1978"/>
    </row>
    <row r="3" spans="1:13" s="1979" customFormat="1" ht="52.5" customHeight="1">
      <c r="A3" s="1980"/>
      <c r="B3" s="1981" t="s">
        <v>1</v>
      </c>
      <c r="C3" s="1982" t="s">
        <v>2</v>
      </c>
      <c r="D3" s="1982" t="s">
        <v>3</v>
      </c>
      <c r="E3" s="1983" t="s">
        <v>4</v>
      </c>
      <c r="F3" s="1983" t="s">
        <v>5</v>
      </c>
      <c r="G3" s="1983" t="s">
        <v>6</v>
      </c>
      <c r="H3" s="1983"/>
      <c r="I3" s="1984" t="s">
        <v>7</v>
      </c>
      <c r="J3" s="1985"/>
      <c r="K3" s="1986"/>
      <c r="L3" s="1986"/>
      <c r="M3" s="1986"/>
    </row>
    <row r="4" spans="1:13" s="1979" customFormat="1" ht="24.75" customHeight="1">
      <c r="A4" s="1976"/>
      <c r="B4" s="1987">
        <v>1</v>
      </c>
      <c r="C4" s="1988" t="s">
        <v>8</v>
      </c>
      <c r="D4" s="1988" t="s">
        <v>9</v>
      </c>
      <c r="E4" s="1989">
        <v>1</v>
      </c>
      <c r="F4" s="1989">
        <v>1</v>
      </c>
      <c r="G4" s="1990">
        <v>5460</v>
      </c>
      <c r="H4" s="1990"/>
      <c r="I4" s="1991">
        <v>5460</v>
      </c>
      <c r="J4" s="1992"/>
      <c r="K4" s="1986"/>
      <c r="L4" s="1986"/>
      <c r="M4" s="1986"/>
    </row>
    <row r="5" spans="1:13" s="1979" customFormat="1" ht="25.5" customHeight="1">
      <c r="A5" s="1976"/>
      <c r="B5" s="1987">
        <v>2</v>
      </c>
      <c r="C5" s="1988" t="s">
        <v>10</v>
      </c>
      <c r="D5" s="1988" t="s">
        <v>11</v>
      </c>
      <c r="E5" s="1989">
        <v>0.1</v>
      </c>
      <c r="F5" s="1989">
        <v>2</v>
      </c>
      <c r="G5" s="1990">
        <v>6500</v>
      </c>
      <c r="H5" s="1990"/>
      <c r="I5" s="1991">
        <v>1300</v>
      </c>
      <c r="J5" s="1992"/>
      <c r="K5" s="1986"/>
      <c r="L5" s="1986"/>
      <c r="M5" s="1986"/>
    </row>
    <row r="6" spans="1:13" s="1979" customFormat="1" ht="22.5" customHeight="1">
      <c r="A6" s="1976"/>
      <c r="B6" s="1987">
        <v>3</v>
      </c>
      <c r="C6" s="1988" t="s">
        <v>12</v>
      </c>
      <c r="D6" s="1988" t="s">
        <v>28</v>
      </c>
      <c r="E6" s="1989">
        <v>4</v>
      </c>
      <c r="F6" s="1989">
        <v>2</v>
      </c>
      <c r="G6" s="1990">
        <v>146.72</v>
      </c>
      <c r="H6" s="1990"/>
      <c r="I6" s="1991">
        <v>1173.76</v>
      </c>
      <c r="J6" s="1992"/>
      <c r="K6" s="1986"/>
      <c r="L6" s="1986"/>
      <c r="M6" s="1986"/>
    </row>
    <row r="7" spans="1:13" s="1979" customFormat="1" ht="24" customHeight="1">
      <c r="A7" s="1976"/>
      <c r="B7" s="1987">
        <v>4</v>
      </c>
      <c r="C7" s="1988" t="s">
        <v>14</v>
      </c>
      <c r="D7" s="1988" t="s">
        <v>15</v>
      </c>
      <c r="E7" s="1989">
        <v>0.5032</v>
      </c>
      <c r="F7" s="1989">
        <v>1</v>
      </c>
      <c r="G7" s="1990">
        <v>1500</v>
      </c>
      <c r="H7" s="1990"/>
      <c r="I7" s="1991">
        <v>754.8</v>
      </c>
      <c r="J7" s="1992"/>
      <c r="K7" s="1986"/>
      <c r="L7" s="1986"/>
      <c r="M7" s="1986"/>
    </row>
    <row r="8" spans="1:13" s="1979" customFormat="1" ht="24.75" customHeight="1">
      <c r="A8" s="1976"/>
      <c r="B8" s="1987">
        <v>5</v>
      </c>
      <c r="C8" s="1988" t="s">
        <v>16</v>
      </c>
      <c r="D8" s="1988" t="s">
        <v>15</v>
      </c>
      <c r="E8" s="1989">
        <v>0.5032</v>
      </c>
      <c r="F8" s="1989">
        <v>1</v>
      </c>
      <c r="G8" s="1990">
        <v>1440</v>
      </c>
      <c r="H8" s="1990"/>
      <c r="I8" s="1991">
        <v>724.608</v>
      </c>
      <c r="J8" s="1992"/>
      <c r="K8" s="1986"/>
      <c r="L8" s="1986"/>
      <c r="M8" s="1986"/>
    </row>
    <row r="9" spans="1:13" s="1979" customFormat="1" ht="25.5" customHeight="1">
      <c r="A9" s="1976"/>
      <c r="B9" s="1987">
        <v>6</v>
      </c>
      <c r="C9" s="1988" t="s">
        <v>17</v>
      </c>
      <c r="D9" s="1988" t="s">
        <v>15</v>
      </c>
      <c r="E9" s="1989">
        <v>0.5032</v>
      </c>
      <c r="F9" s="1989">
        <v>1</v>
      </c>
      <c r="G9" s="1990">
        <v>1320</v>
      </c>
      <c r="H9" s="1990"/>
      <c r="I9" s="1991">
        <v>664.2239999999999</v>
      </c>
      <c r="J9" s="1992"/>
      <c r="K9" s="1986"/>
      <c r="L9" s="1986"/>
      <c r="M9" s="1986"/>
    </row>
    <row r="10" spans="1:13" s="1979" customFormat="1" ht="26.25" customHeight="1">
      <c r="A10" s="1976"/>
      <c r="B10" s="1987">
        <v>7</v>
      </c>
      <c r="C10" s="1988" t="s">
        <v>18</v>
      </c>
      <c r="D10" s="1988" t="s">
        <v>19</v>
      </c>
      <c r="E10" s="1989">
        <v>0.3</v>
      </c>
      <c r="F10" s="1989">
        <v>2</v>
      </c>
      <c r="G10" s="1990">
        <v>559.29</v>
      </c>
      <c r="H10" s="1990"/>
      <c r="I10" s="1991">
        <v>335.57399999999996</v>
      </c>
      <c r="J10" s="1992"/>
      <c r="K10" s="1986"/>
      <c r="L10" s="1986"/>
      <c r="M10" s="1986"/>
    </row>
    <row r="11" spans="1:13" s="1979" customFormat="1" ht="45" customHeight="1">
      <c r="A11" s="1976"/>
      <c r="B11" s="1987">
        <v>8</v>
      </c>
      <c r="C11" s="1988" t="s">
        <v>169</v>
      </c>
      <c r="D11" s="1988" t="s">
        <v>15</v>
      </c>
      <c r="E11" s="1989">
        <v>0.5032</v>
      </c>
      <c r="F11" s="1989">
        <v>1</v>
      </c>
      <c r="G11" s="1990">
        <v>1099</v>
      </c>
      <c r="H11" s="1990"/>
      <c r="I11" s="1991">
        <v>553.0168</v>
      </c>
      <c r="J11" s="1992"/>
      <c r="K11" s="1986"/>
      <c r="L11" s="1986"/>
      <c r="M11" s="1986"/>
    </row>
    <row r="12" spans="1:13" s="1979" customFormat="1" ht="33.75" customHeight="1">
      <c r="A12" s="1976"/>
      <c r="B12" s="1987">
        <v>9</v>
      </c>
      <c r="C12" s="1988" t="s">
        <v>105</v>
      </c>
      <c r="D12" s="1988" t="s">
        <v>15</v>
      </c>
      <c r="E12" s="1989">
        <v>0.5032</v>
      </c>
      <c r="F12" s="1989">
        <v>1</v>
      </c>
      <c r="G12" s="1993">
        <v>1710</v>
      </c>
      <c r="H12" s="1993"/>
      <c r="I12" s="1991">
        <v>860.472</v>
      </c>
      <c r="J12" s="1992"/>
      <c r="K12" s="1986"/>
      <c r="L12" s="1986"/>
      <c r="M12" s="1986"/>
    </row>
    <row r="13" spans="1:13" s="1979" customFormat="1" ht="28.5" customHeight="1">
      <c r="A13" s="1976"/>
      <c r="B13" s="1987">
        <v>10</v>
      </c>
      <c r="C13" s="1988" t="s">
        <v>22</v>
      </c>
      <c r="D13" s="1988" t="s">
        <v>23</v>
      </c>
      <c r="E13" s="1989">
        <v>1</v>
      </c>
      <c r="F13" s="1989">
        <v>2</v>
      </c>
      <c r="G13" s="1990">
        <v>965</v>
      </c>
      <c r="H13" s="1990"/>
      <c r="I13" s="1991">
        <v>1930</v>
      </c>
      <c r="J13" s="1992"/>
      <c r="K13" s="1986"/>
      <c r="L13" s="1986"/>
      <c r="M13" s="1986"/>
    </row>
    <row r="14" spans="1:13" s="1979" customFormat="1" ht="30.75" customHeight="1">
      <c r="A14" s="1976"/>
      <c r="B14" s="1987">
        <v>11</v>
      </c>
      <c r="C14" s="1988" t="s">
        <v>25</v>
      </c>
      <c r="D14" s="1988" t="s">
        <v>15</v>
      </c>
      <c r="E14" s="1989">
        <v>0.5032</v>
      </c>
      <c r="F14" s="1989">
        <v>1</v>
      </c>
      <c r="G14" s="1994">
        <v>9936</v>
      </c>
      <c r="H14" s="1994"/>
      <c r="I14" s="1991">
        <v>4999.7952</v>
      </c>
      <c r="J14" s="1992"/>
      <c r="K14" s="1986"/>
      <c r="L14" s="1986"/>
      <c r="M14" s="1986"/>
    </row>
    <row r="15" spans="1:13" s="1979" customFormat="1" ht="42" customHeight="1">
      <c r="A15" s="1976"/>
      <c r="B15" s="1987">
        <v>12</v>
      </c>
      <c r="C15" s="1988" t="s">
        <v>136</v>
      </c>
      <c r="D15" s="1988" t="s">
        <v>30</v>
      </c>
      <c r="E15" s="1989">
        <v>0.5032</v>
      </c>
      <c r="F15" s="1989">
        <v>1</v>
      </c>
      <c r="G15" s="1990">
        <v>8039</v>
      </c>
      <c r="H15" s="1990"/>
      <c r="I15" s="1991">
        <v>4045.2248</v>
      </c>
      <c r="J15" s="1992"/>
      <c r="K15" s="1986"/>
      <c r="L15" s="1986"/>
      <c r="M15" s="1986"/>
    </row>
    <row r="16" spans="1:13" s="1979" customFormat="1" ht="24" customHeight="1">
      <c r="A16" s="1976"/>
      <c r="B16" s="1987">
        <v>13</v>
      </c>
      <c r="C16" s="1988" t="s">
        <v>32</v>
      </c>
      <c r="D16" s="1988" t="s">
        <v>33</v>
      </c>
      <c r="E16" s="1989">
        <v>250</v>
      </c>
      <c r="F16" s="1989" t="s">
        <v>34</v>
      </c>
      <c r="G16" s="1990">
        <v>22.39</v>
      </c>
      <c r="H16" s="1990"/>
      <c r="I16" s="1991">
        <v>5597.5</v>
      </c>
      <c r="J16" s="1992"/>
      <c r="K16" s="1986"/>
      <c r="L16" s="1995"/>
      <c r="M16" s="1986"/>
    </row>
    <row r="17" spans="1:13" s="1979" customFormat="1" ht="27.75" customHeight="1">
      <c r="A17" s="1976"/>
      <c r="B17" s="1987">
        <v>14</v>
      </c>
      <c r="C17" s="1988" t="s">
        <v>35</v>
      </c>
      <c r="D17" s="1988" t="s">
        <v>36</v>
      </c>
      <c r="E17" s="1989">
        <v>0.3</v>
      </c>
      <c r="F17" s="1989" t="s">
        <v>34</v>
      </c>
      <c r="G17" s="1990">
        <v>408.6</v>
      </c>
      <c r="H17" s="1990"/>
      <c r="I17" s="1991">
        <v>122.58</v>
      </c>
      <c r="J17" s="1992"/>
      <c r="K17" s="1986"/>
      <c r="L17" s="1986"/>
      <c r="M17" s="1986"/>
    </row>
    <row r="18" spans="1:13" s="1979" customFormat="1" ht="24.75" customHeight="1">
      <c r="A18" s="1976"/>
      <c r="B18" s="1987">
        <v>15</v>
      </c>
      <c r="C18" s="1988" t="s">
        <v>37</v>
      </c>
      <c r="D18" s="1988" t="s">
        <v>38</v>
      </c>
      <c r="E18" s="1989">
        <v>70</v>
      </c>
      <c r="F18" s="1989" t="s">
        <v>34</v>
      </c>
      <c r="G18" s="1990">
        <v>20.13</v>
      </c>
      <c r="H18" s="1990"/>
      <c r="I18" s="1991">
        <v>1409.1</v>
      </c>
      <c r="J18" s="1992"/>
      <c r="K18" s="1986"/>
      <c r="L18" s="1986"/>
      <c r="M18" s="1986"/>
    </row>
    <row r="19" spans="1:13" s="1979" customFormat="1" ht="36" customHeight="1">
      <c r="A19" s="1976"/>
      <c r="B19" s="1987">
        <v>16</v>
      </c>
      <c r="C19" s="1988" t="s">
        <v>39</v>
      </c>
      <c r="D19" s="1988" t="s">
        <v>33</v>
      </c>
      <c r="E19" s="1989">
        <v>120</v>
      </c>
      <c r="F19" s="1989" t="s">
        <v>34</v>
      </c>
      <c r="G19" s="1990">
        <v>41.8</v>
      </c>
      <c r="H19" s="1990"/>
      <c r="I19" s="1991">
        <v>5016</v>
      </c>
      <c r="J19" s="1992"/>
      <c r="K19" s="1986"/>
      <c r="L19" s="1986"/>
      <c r="M19" s="1986"/>
    </row>
    <row r="20" spans="2:13" ht="25.5" customHeight="1">
      <c r="B20" s="1987">
        <v>17</v>
      </c>
      <c r="C20" s="1988" t="s">
        <v>50</v>
      </c>
      <c r="D20" s="1988" t="s">
        <v>15</v>
      </c>
      <c r="E20" s="1989">
        <v>0.5032</v>
      </c>
      <c r="F20" s="1989">
        <v>12</v>
      </c>
      <c r="G20" s="1990">
        <v>3290</v>
      </c>
      <c r="H20" s="1990"/>
      <c r="I20" s="1991">
        <v>19866.336</v>
      </c>
      <c r="J20" s="1992"/>
      <c r="K20" s="1996"/>
      <c r="L20" s="1996"/>
      <c r="M20" s="1996"/>
    </row>
    <row r="21" spans="2:13" ht="28.5" customHeight="1">
      <c r="B21" s="1987">
        <v>18</v>
      </c>
      <c r="C21" s="1988" t="s">
        <v>46</v>
      </c>
      <c r="D21" s="1988"/>
      <c r="E21" s="1989"/>
      <c r="F21" s="1989" t="s">
        <v>47</v>
      </c>
      <c r="G21" s="1990"/>
      <c r="H21" s="1990"/>
      <c r="I21" s="1991">
        <v>7729.151999999999</v>
      </c>
      <c r="J21" s="1992"/>
      <c r="K21" s="1996"/>
      <c r="L21" s="1996"/>
      <c r="M21" s="1996"/>
    </row>
    <row r="22" spans="2:13" ht="21.75" customHeight="1">
      <c r="B22" s="1987">
        <v>19</v>
      </c>
      <c r="C22" s="1997" t="s">
        <v>240</v>
      </c>
      <c r="D22" s="1988" t="s">
        <v>38</v>
      </c>
      <c r="E22" s="1998">
        <v>503.2</v>
      </c>
      <c r="F22" s="1998">
        <v>12</v>
      </c>
      <c r="G22" s="1999">
        <v>0.21</v>
      </c>
      <c r="H22" s="2000"/>
      <c r="I22" s="2001">
        <v>1268.0639999999999</v>
      </c>
      <c r="J22" s="1992"/>
      <c r="K22" s="1996"/>
      <c r="L22" s="1996"/>
      <c r="M22" s="1996"/>
    </row>
    <row r="23" spans="2:13" ht="18.75" customHeight="1">
      <c r="B23" s="1987">
        <v>20</v>
      </c>
      <c r="C23" s="1988" t="s">
        <v>137</v>
      </c>
      <c r="D23" s="1988"/>
      <c r="E23" s="1989"/>
      <c r="F23" s="1989"/>
      <c r="G23" s="1990"/>
      <c r="H23" s="1990"/>
      <c r="I23" s="1991">
        <v>12000</v>
      </c>
      <c r="J23" s="1992"/>
      <c r="K23" s="1996"/>
      <c r="L23" s="1996"/>
      <c r="M23" s="1996"/>
    </row>
    <row r="24" spans="1:13" s="1979" customFormat="1" ht="21" customHeight="1">
      <c r="A24" s="1976"/>
      <c r="B24" s="1987">
        <v>21</v>
      </c>
      <c r="C24" s="1988" t="s">
        <v>157</v>
      </c>
      <c r="D24" s="1988" t="s">
        <v>66</v>
      </c>
      <c r="E24" s="2002">
        <v>4</v>
      </c>
      <c r="F24" s="2002">
        <v>1</v>
      </c>
      <c r="G24" s="2002">
        <v>1554.56</v>
      </c>
      <c r="H24" s="2002"/>
      <c r="I24" s="1991">
        <v>6218.24</v>
      </c>
      <c r="J24" s="1992"/>
      <c r="K24" s="1986"/>
      <c r="L24" s="1986"/>
      <c r="M24" s="1986"/>
    </row>
    <row r="25" spans="1:13" s="1979" customFormat="1" ht="22.5" customHeight="1">
      <c r="A25" s="1976"/>
      <c r="B25" s="1987">
        <v>22</v>
      </c>
      <c r="C25" s="1988" t="s">
        <v>241</v>
      </c>
      <c r="D25" s="1988" t="s">
        <v>75</v>
      </c>
      <c r="E25" s="2002">
        <v>3</v>
      </c>
      <c r="F25" s="2002">
        <v>1</v>
      </c>
      <c r="G25" s="2002">
        <v>531</v>
      </c>
      <c r="H25" s="2002"/>
      <c r="I25" s="1991">
        <v>1593</v>
      </c>
      <c r="J25" s="1992"/>
      <c r="K25" s="1986"/>
      <c r="L25" s="1986"/>
      <c r="M25" s="1986"/>
    </row>
    <row r="26" spans="1:13" s="1979" customFormat="1" ht="22.5" customHeight="1">
      <c r="A26" s="1976"/>
      <c r="B26" s="1987">
        <v>23</v>
      </c>
      <c r="C26" s="1988" t="s">
        <v>247</v>
      </c>
      <c r="D26" s="1988" t="s">
        <v>75</v>
      </c>
      <c r="E26" s="2002">
        <v>2</v>
      </c>
      <c r="F26" s="2002">
        <v>1</v>
      </c>
      <c r="G26" s="2003">
        <v>4152</v>
      </c>
      <c r="H26" s="2004"/>
      <c r="I26" s="1991">
        <v>8304</v>
      </c>
      <c r="J26" s="1992"/>
      <c r="K26" s="1986"/>
      <c r="L26" s="1986"/>
      <c r="M26" s="1986"/>
    </row>
    <row r="27" spans="1:13" s="1979" customFormat="1" ht="22.5" customHeight="1">
      <c r="A27" s="1976"/>
      <c r="B27" s="1987">
        <v>24</v>
      </c>
      <c r="C27" s="1988" t="s">
        <v>120</v>
      </c>
      <c r="D27" s="1988" t="s">
        <v>75</v>
      </c>
      <c r="E27" s="2002">
        <v>1</v>
      </c>
      <c r="F27" s="2002">
        <v>1</v>
      </c>
      <c r="G27" s="2002">
        <v>4152</v>
      </c>
      <c r="H27" s="2002"/>
      <c r="I27" s="1991">
        <v>4152</v>
      </c>
      <c r="J27" s="1992"/>
      <c r="K27" s="1986"/>
      <c r="L27" s="1986"/>
      <c r="M27" s="1986"/>
    </row>
    <row r="28" spans="1:13" s="1979" customFormat="1" ht="24" customHeight="1">
      <c r="A28" s="1976"/>
      <c r="B28" s="1987">
        <v>25</v>
      </c>
      <c r="C28" s="1988" t="s">
        <v>147</v>
      </c>
      <c r="D28" s="1988" t="s">
        <v>38</v>
      </c>
      <c r="E28" s="2002">
        <v>6</v>
      </c>
      <c r="F28" s="2002">
        <v>1</v>
      </c>
      <c r="G28" s="2002">
        <v>484</v>
      </c>
      <c r="H28" s="2002"/>
      <c r="I28" s="1991">
        <v>2904</v>
      </c>
      <c r="J28" s="1992"/>
      <c r="K28" s="1986"/>
      <c r="L28" s="1986"/>
      <c r="M28" s="1986"/>
    </row>
    <row r="29" spans="1:13" s="1979" customFormat="1" ht="24" customHeight="1">
      <c r="A29" s="1976"/>
      <c r="B29" s="1987">
        <v>26</v>
      </c>
      <c r="C29" s="1988" t="s">
        <v>148</v>
      </c>
      <c r="D29" s="1988" t="s">
        <v>38</v>
      </c>
      <c r="E29" s="2002">
        <v>24</v>
      </c>
      <c r="F29" s="2002">
        <v>1</v>
      </c>
      <c r="G29" s="2002">
        <v>148</v>
      </c>
      <c r="H29" s="2002"/>
      <c r="I29" s="1991">
        <v>3552</v>
      </c>
      <c r="J29" s="1992"/>
      <c r="K29" s="1986"/>
      <c r="L29" s="1986"/>
      <c r="M29" s="1986"/>
    </row>
    <row r="30" spans="2:13" ht="12">
      <c r="B30" s="2005" t="s">
        <v>53</v>
      </c>
      <c r="C30" s="2005"/>
      <c r="D30" s="2005"/>
      <c r="E30" s="2005"/>
      <c r="F30" s="2005"/>
      <c r="G30" s="2006"/>
      <c r="H30" s="2006"/>
      <c r="I30" s="2007">
        <v>102533.4468</v>
      </c>
      <c r="J30" s="2008"/>
      <c r="K30" s="1996"/>
      <c r="L30" s="1996"/>
      <c r="M30" s="1996"/>
    </row>
    <row r="32" ht="12">
      <c r="I32" s="2009"/>
    </row>
    <row r="36" ht="12">
      <c r="C36" s="2010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B1">
      <selection activeCell="B1" sqref="B1"/>
    </sheetView>
  </sheetViews>
  <sheetFormatPr defaultColWidth="9.140625" defaultRowHeight="12.75"/>
  <cols>
    <col min="1" max="1" width="0" style="2011" hidden="1" customWidth="1"/>
    <col min="2" max="2" width="4.8515625" style="2011" customWidth="1"/>
    <col min="3" max="3" width="50.00390625" style="2011" customWidth="1"/>
    <col min="4" max="4" width="14.8515625" style="2011" customWidth="1"/>
    <col min="5" max="5" width="11.00390625" style="2011" customWidth="1"/>
    <col min="6" max="6" width="9.140625" style="2011" customWidth="1"/>
    <col min="7" max="7" width="12.7109375" style="2011" customWidth="1"/>
    <col min="8" max="8" width="14.421875" style="2011" customWidth="1"/>
    <col min="9" max="9" width="6.421875" style="2012" customWidth="1"/>
    <col min="10" max="10" width="1.7109375" style="2013" customWidth="1"/>
    <col min="11" max="16384" width="9.140625" style="2013" customWidth="1"/>
  </cols>
  <sheetData>
    <row r="1" spans="1:9" s="2014" customFormat="1" ht="51" customHeight="1">
      <c r="A1" s="2011"/>
      <c r="B1" s="3453" t="s">
        <v>250</v>
      </c>
      <c r="C1" s="3453"/>
      <c r="D1" s="3453"/>
      <c r="E1" s="3453"/>
      <c r="F1" s="3453"/>
      <c r="G1" s="3453"/>
      <c r="H1" s="3453"/>
      <c r="I1" s="2012"/>
    </row>
    <row r="2" spans="1:9" s="2014" customFormat="1" ht="15" customHeight="1">
      <c r="A2" s="2011"/>
      <c r="B2" s="2015"/>
      <c r="C2" s="2015"/>
      <c r="D2" s="2015"/>
      <c r="E2" s="2015"/>
      <c r="F2" s="2015"/>
      <c r="G2" s="2015"/>
      <c r="H2" s="2015"/>
      <c r="I2" s="2012"/>
    </row>
    <row r="3" spans="1:9" s="2014" customFormat="1" ht="52.5" customHeight="1">
      <c r="A3" s="2016"/>
      <c r="B3" s="2017" t="s">
        <v>1</v>
      </c>
      <c r="C3" s="2018" t="s">
        <v>2</v>
      </c>
      <c r="D3" s="2018" t="s">
        <v>3</v>
      </c>
      <c r="E3" s="2019" t="s">
        <v>4</v>
      </c>
      <c r="F3" s="2019" t="s">
        <v>5</v>
      </c>
      <c r="G3" s="2019" t="s">
        <v>6</v>
      </c>
      <c r="H3" s="2020" t="s">
        <v>7</v>
      </c>
      <c r="I3" s="2021"/>
    </row>
    <row r="4" spans="1:9" s="2014" customFormat="1" ht="21.75" customHeight="1">
      <c r="A4" s="2011"/>
      <c r="B4" s="2022">
        <v>1</v>
      </c>
      <c r="C4" s="2023" t="s">
        <v>8</v>
      </c>
      <c r="D4" s="2024" t="s">
        <v>9</v>
      </c>
      <c r="E4" s="2025">
        <v>1</v>
      </c>
      <c r="F4" s="2025">
        <v>1</v>
      </c>
      <c r="G4" s="2026">
        <v>5460</v>
      </c>
      <c r="H4" s="2027">
        <v>5460</v>
      </c>
      <c r="I4" s="2028"/>
    </row>
    <row r="5" spans="1:9" s="2014" customFormat="1" ht="25.5" customHeight="1">
      <c r="A5" s="2011"/>
      <c r="B5" s="2022">
        <v>2</v>
      </c>
      <c r="C5" s="2023" t="s">
        <v>10</v>
      </c>
      <c r="D5" s="2024" t="s">
        <v>11</v>
      </c>
      <c r="E5" s="2025">
        <v>0.2</v>
      </c>
      <c r="F5" s="2025">
        <v>2</v>
      </c>
      <c r="G5" s="2026">
        <v>6500</v>
      </c>
      <c r="H5" s="2027">
        <v>2600</v>
      </c>
      <c r="I5" s="2028"/>
    </row>
    <row r="6" spans="1:9" s="2014" customFormat="1" ht="19.5" customHeight="1">
      <c r="A6" s="2011"/>
      <c r="B6" s="2022">
        <v>3</v>
      </c>
      <c r="C6" s="2023" t="s">
        <v>12</v>
      </c>
      <c r="D6" s="2024" t="s">
        <v>13</v>
      </c>
      <c r="E6" s="2025">
        <v>1</v>
      </c>
      <c r="F6" s="2025">
        <v>2</v>
      </c>
      <c r="G6" s="2026">
        <v>146.72</v>
      </c>
      <c r="H6" s="2027">
        <v>293.44</v>
      </c>
      <c r="I6" s="2028"/>
    </row>
    <row r="7" spans="1:9" s="2014" customFormat="1" ht="24" customHeight="1">
      <c r="A7" s="2011"/>
      <c r="B7" s="2022">
        <v>4</v>
      </c>
      <c r="C7" s="2023" t="s">
        <v>14</v>
      </c>
      <c r="D7" s="2024" t="s">
        <v>15</v>
      </c>
      <c r="E7" s="2025">
        <v>0.418</v>
      </c>
      <c r="F7" s="2025">
        <v>2</v>
      </c>
      <c r="G7" s="2026">
        <v>1500</v>
      </c>
      <c r="H7" s="2027">
        <v>1254</v>
      </c>
      <c r="I7" s="2028"/>
    </row>
    <row r="8" spans="1:9" s="2014" customFormat="1" ht="24.75" customHeight="1">
      <c r="A8" s="2011"/>
      <c r="B8" s="2022">
        <v>5</v>
      </c>
      <c r="C8" s="2023" t="s">
        <v>16</v>
      </c>
      <c r="D8" s="2024" t="s">
        <v>15</v>
      </c>
      <c r="E8" s="2025">
        <v>0.418</v>
      </c>
      <c r="F8" s="2025">
        <v>2</v>
      </c>
      <c r="G8" s="2026">
        <v>1440</v>
      </c>
      <c r="H8" s="2027">
        <v>1203.84</v>
      </c>
      <c r="I8" s="2028"/>
    </row>
    <row r="9" spans="1:9" s="2014" customFormat="1" ht="22.5" customHeight="1">
      <c r="A9" s="2011"/>
      <c r="B9" s="2022">
        <v>6</v>
      </c>
      <c r="C9" s="2023" t="s">
        <v>17</v>
      </c>
      <c r="D9" s="2024" t="s">
        <v>15</v>
      </c>
      <c r="E9" s="2025">
        <v>0.418</v>
      </c>
      <c r="F9" s="2025">
        <v>2</v>
      </c>
      <c r="G9" s="2026">
        <v>1320</v>
      </c>
      <c r="H9" s="2027">
        <v>1103.52</v>
      </c>
      <c r="I9" s="2028"/>
    </row>
    <row r="10" spans="1:9" s="2014" customFormat="1" ht="28.5" customHeight="1">
      <c r="A10" s="2011"/>
      <c r="B10" s="2022">
        <v>7</v>
      </c>
      <c r="C10" s="2023" t="s">
        <v>18</v>
      </c>
      <c r="D10" s="2024" t="s">
        <v>19</v>
      </c>
      <c r="E10" s="2025">
        <v>0.8</v>
      </c>
      <c r="F10" s="2025">
        <v>2</v>
      </c>
      <c r="G10" s="2026">
        <v>559.29</v>
      </c>
      <c r="H10" s="2027">
        <v>894.864</v>
      </c>
      <c r="I10" s="2028"/>
    </row>
    <row r="11" spans="1:9" s="2014" customFormat="1" ht="45" customHeight="1">
      <c r="A11" s="2011"/>
      <c r="B11" s="2022">
        <v>8</v>
      </c>
      <c r="C11" s="2023" t="s">
        <v>20</v>
      </c>
      <c r="D11" s="2024" t="s">
        <v>15</v>
      </c>
      <c r="E11" s="2025">
        <v>0.418</v>
      </c>
      <c r="F11" s="2025">
        <v>2</v>
      </c>
      <c r="G11" s="2026">
        <v>1099</v>
      </c>
      <c r="H11" s="2027">
        <v>918.764</v>
      </c>
      <c r="I11" s="2028"/>
    </row>
    <row r="12" spans="1:9" s="2014" customFormat="1" ht="54.75" customHeight="1">
      <c r="A12" s="2011"/>
      <c r="B12" s="2022">
        <v>9</v>
      </c>
      <c r="C12" s="2023" t="s">
        <v>21</v>
      </c>
      <c r="D12" s="2024" t="s">
        <v>15</v>
      </c>
      <c r="E12" s="2025">
        <v>0.418</v>
      </c>
      <c r="F12" s="2025">
        <v>2</v>
      </c>
      <c r="G12" s="2029">
        <v>1710</v>
      </c>
      <c r="H12" s="2027">
        <v>1429.56</v>
      </c>
      <c r="I12" s="2028"/>
    </row>
    <row r="13" spans="1:9" s="2014" customFormat="1" ht="24.75" customHeight="1">
      <c r="A13" s="2011"/>
      <c r="B13" s="2022">
        <v>10</v>
      </c>
      <c r="C13" s="2023" t="s">
        <v>26</v>
      </c>
      <c r="D13" s="2024" t="s">
        <v>9</v>
      </c>
      <c r="E13" s="2025">
        <v>1</v>
      </c>
      <c r="F13" s="2025">
        <v>2</v>
      </c>
      <c r="G13" s="2030">
        <v>3036.14</v>
      </c>
      <c r="H13" s="2027">
        <v>6072.28</v>
      </c>
      <c r="I13" s="2028"/>
    </row>
    <row r="14" spans="1:9" s="2014" customFormat="1" ht="39" customHeight="1">
      <c r="A14" s="2011"/>
      <c r="B14" s="2022">
        <v>11</v>
      </c>
      <c r="C14" s="2023" t="s">
        <v>29</v>
      </c>
      <c r="D14" s="2024" t="s">
        <v>30</v>
      </c>
      <c r="E14" s="2025">
        <v>0.418</v>
      </c>
      <c r="F14" s="2025">
        <v>1</v>
      </c>
      <c r="G14" s="2026">
        <v>8039</v>
      </c>
      <c r="H14" s="2027">
        <v>3360.3019999999997</v>
      </c>
      <c r="I14" s="2028"/>
    </row>
    <row r="15" spans="1:9" s="2014" customFormat="1" ht="20.25" customHeight="1">
      <c r="A15" s="2011"/>
      <c r="B15" s="2022">
        <v>12</v>
      </c>
      <c r="C15" s="2023" t="s">
        <v>32</v>
      </c>
      <c r="D15" s="2023" t="s">
        <v>33</v>
      </c>
      <c r="E15" s="2025">
        <v>60</v>
      </c>
      <c r="F15" s="2031" t="s">
        <v>34</v>
      </c>
      <c r="G15" s="2026">
        <v>22.39</v>
      </c>
      <c r="H15" s="2027">
        <v>1343.4</v>
      </c>
      <c r="I15" s="2028"/>
    </row>
    <row r="16" spans="1:9" s="2014" customFormat="1" ht="23.25" customHeight="1">
      <c r="A16" s="2011"/>
      <c r="B16" s="2022">
        <v>13</v>
      </c>
      <c r="C16" s="2023" t="s">
        <v>35</v>
      </c>
      <c r="D16" s="2023" t="s">
        <v>36</v>
      </c>
      <c r="E16" s="2025">
        <v>1</v>
      </c>
      <c r="F16" s="2031" t="s">
        <v>34</v>
      </c>
      <c r="G16" s="2026">
        <v>408.6</v>
      </c>
      <c r="H16" s="2027">
        <v>408.6</v>
      </c>
      <c r="I16" s="2028"/>
    </row>
    <row r="17" spans="1:11" s="2014" customFormat="1" ht="19.5" customHeight="1">
      <c r="A17" s="2011"/>
      <c r="B17" s="2022">
        <v>14</v>
      </c>
      <c r="C17" s="2023" t="s">
        <v>37</v>
      </c>
      <c r="D17" s="2023" t="s">
        <v>38</v>
      </c>
      <c r="E17" s="2025">
        <v>15</v>
      </c>
      <c r="F17" s="2031" t="s">
        <v>34</v>
      </c>
      <c r="G17" s="2026">
        <v>20.13</v>
      </c>
      <c r="H17" s="2027">
        <v>301.95</v>
      </c>
      <c r="I17" s="2028"/>
      <c r="K17" s="2032"/>
    </row>
    <row r="18" spans="1:9" s="2014" customFormat="1" ht="28.5" customHeight="1">
      <c r="A18" s="2011"/>
      <c r="B18" s="2022">
        <v>15</v>
      </c>
      <c r="C18" s="2023" t="s">
        <v>39</v>
      </c>
      <c r="D18" s="2023" t="s">
        <v>33</v>
      </c>
      <c r="E18" s="2025">
        <v>40</v>
      </c>
      <c r="F18" s="2031" t="s">
        <v>34</v>
      </c>
      <c r="G18" s="2026">
        <v>41.8</v>
      </c>
      <c r="H18" s="2027">
        <v>1672</v>
      </c>
      <c r="I18" s="2028"/>
    </row>
    <row r="19" spans="1:9" s="2014" customFormat="1" ht="27" customHeight="1">
      <c r="A19" s="2011"/>
      <c r="B19" s="2022">
        <v>16</v>
      </c>
      <c r="C19" s="2023" t="s">
        <v>40</v>
      </c>
      <c r="D19" s="2023" t="s">
        <v>38</v>
      </c>
      <c r="E19" s="2025">
        <v>10</v>
      </c>
      <c r="F19" s="2031" t="s">
        <v>34</v>
      </c>
      <c r="G19" s="2026">
        <v>170.7</v>
      </c>
      <c r="H19" s="2027">
        <v>1707</v>
      </c>
      <c r="I19" s="2028"/>
    </row>
    <row r="20" spans="1:9" s="2014" customFormat="1" ht="25.5" customHeight="1">
      <c r="A20" s="2011"/>
      <c r="B20" s="2022">
        <v>17</v>
      </c>
      <c r="C20" s="2023" t="s">
        <v>41</v>
      </c>
      <c r="D20" s="2023" t="s">
        <v>38</v>
      </c>
      <c r="E20" s="2025">
        <v>10</v>
      </c>
      <c r="F20" s="2031" t="s">
        <v>34</v>
      </c>
      <c r="G20" s="2026">
        <v>183.3</v>
      </c>
      <c r="H20" s="2027">
        <v>1833</v>
      </c>
      <c r="I20" s="2028"/>
    </row>
    <row r="21" spans="1:9" s="2014" customFormat="1" ht="24" customHeight="1">
      <c r="A21" s="2011"/>
      <c r="B21" s="2022">
        <v>18</v>
      </c>
      <c r="C21" s="2023" t="s">
        <v>42</v>
      </c>
      <c r="D21" s="2023" t="s">
        <v>38</v>
      </c>
      <c r="E21" s="2025">
        <v>15</v>
      </c>
      <c r="F21" s="2031" t="s">
        <v>34</v>
      </c>
      <c r="G21" s="2026">
        <v>36.39</v>
      </c>
      <c r="H21" s="2027">
        <v>545.85</v>
      </c>
      <c r="I21" s="2028"/>
    </row>
    <row r="22" spans="1:9" s="2014" customFormat="1" ht="25.5" customHeight="1">
      <c r="A22" s="2011"/>
      <c r="B22" s="2022">
        <v>19</v>
      </c>
      <c r="C22" s="2023" t="s">
        <v>43</v>
      </c>
      <c r="D22" s="2023" t="s">
        <v>38</v>
      </c>
      <c r="E22" s="2025">
        <v>20</v>
      </c>
      <c r="F22" s="2031" t="s">
        <v>34</v>
      </c>
      <c r="G22" s="2026">
        <v>137</v>
      </c>
      <c r="H22" s="2027">
        <v>2740</v>
      </c>
      <c r="I22" s="2028"/>
    </row>
    <row r="23" spans="2:9" ht="21.75" customHeight="1">
      <c r="B23" s="2022">
        <v>20</v>
      </c>
      <c r="C23" s="2023" t="s">
        <v>50</v>
      </c>
      <c r="D23" s="2024" t="s">
        <v>15</v>
      </c>
      <c r="E23" s="2025">
        <v>0.418</v>
      </c>
      <c r="F23" s="2025">
        <v>12</v>
      </c>
      <c r="G23" s="2026">
        <v>3290</v>
      </c>
      <c r="H23" s="2027">
        <v>16502.64</v>
      </c>
      <c r="I23" s="2028"/>
    </row>
    <row r="24" spans="2:9" ht="17.25" customHeight="1">
      <c r="B24" s="2022">
        <v>21</v>
      </c>
      <c r="C24" s="2023" t="s">
        <v>46</v>
      </c>
      <c r="D24" s="2023"/>
      <c r="E24" s="2025">
        <v>418</v>
      </c>
      <c r="F24" s="2031" t="s">
        <v>47</v>
      </c>
      <c r="G24" s="2026"/>
      <c r="H24" s="2027">
        <v>6420.48</v>
      </c>
      <c r="I24" s="2028"/>
    </row>
    <row r="25" spans="2:9" ht="16.5" customHeight="1">
      <c r="B25" s="2022">
        <v>22</v>
      </c>
      <c r="C25" s="2023" t="s">
        <v>48</v>
      </c>
      <c r="D25" s="2023" t="s">
        <v>38</v>
      </c>
      <c r="E25" s="2025">
        <v>418</v>
      </c>
      <c r="F25" s="2025">
        <v>12</v>
      </c>
      <c r="G25" s="2026">
        <v>0.21</v>
      </c>
      <c r="H25" s="2027">
        <v>1053.36</v>
      </c>
      <c r="I25" s="2028"/>
    </row>
    <row r="26" spans="2:9" ht="17.25" customHeight="1">
      <c r="B26" s="2022">
        <v>23</v>
      </c>
      <c r="C26" s="2023" t="s">
        <v>198</v>
      </c>
      <c r="D26" s="2023"/>
      <c r="E26" s="2025"/>
      <c r="F26" s="2025"/>
      <c r="G26" s="2033"/>
      <c r="H26" s="2027">
        <v>4800</v>
      </c>
      <c r="I26" s="2028"/>
    </row>
    <row r="27" spans="2:11" ht="18.75" customHeight="1">
      <c r="B27" s="2022">
        <v>24</v>
      </c>
      <c r="C27" s="2034" t="s">
        <v>71</v>
      </c>
      <c r="D27" s="2023" t="s">
        <v>66</v>
      </c>
      <c r="E27" s="2035">
        <v>2.5</v>
      </c>
      <c r="F27" s="2035">
        <v>1</v>
      </c>
      <c r="G27" s="2035">
        <v>1585.23</v>
      </c>
      <c r="H27" s="2036">
        <v>3963.075</v>
      </c>
      <c r="I27" s="2028"/>
      <c r="K27" s="2037"/>
    </row>
    <row r="28" spans="2:9" ht="16.5" customHeight="1">
      <c r="B28" s="2022">
        <v>25</v>
      </c>
      <c r="C28" s="2038" t="s">
        <v>72</v>
      </c>
      <c r="D28" s="2038" t="s">
        <v>73</v>
      </c>
      <c r="E28" s="2039">
        <v>1</v>
      </c>
      <c r="F28" s="2039">
        <v>1</v>
      </c>
      <c r="G28" s="2040">
        <v>4152</v>
      </c>
      <c r="H28" s="2041">
        <v>4152</v>
      </c>
      <c r="I28" s="2028"/>
    </row>
    <row r="29" spans="2:9" ht="18.75" customHeight="1">
      <c r="B29" s="2022">
        <v>26</v>
      </c>
      <c r="C29" s="2023" t="s">
        <v>74</v>
      </c>
      <c r="D29" s="2023" t="s">
        <v>75</v>
      </c>
      <c r="E29" s="2035">
        <v>1</v>
      </c>
      <c r="F29" s="2035">
        <v>1</v>
      </c>
      <c r="G29" s="2035">
        <v>4152</v>
      </c>
      <c r="H29" s="2036">
        <v>4152</v>
      </c>
      <c r="I29" s="2028"/>
    </row>
    <row r="30" spans="2:9" ht="18" customHeight="1">
      <c r="B30" s="2022">
        <v>27</v>
      </c>
      <c r="C30" s="2023" t="s">
        <v>65</v>
      </c>
      <c r="D30" s="2023" t="s">
        <v>66</v>
      </c>
      <c r="E30" s="2035">
        <v>5</v>
      </c>
      <c r="F30" s="2035">
        <v>1</v>
      </c>
      <c r="G30" s="2035">
        <v>1443.34</v>
      </c>
      <c r="H30" s="2036">
        <v>7216.7</v>
      </c>
      <c r="I30" s="2028"/>
    </row>
    <row r="31" spans="2:9" ht="18" customHeight="1">
      <c r="B31" s="2022">
        <v>28</v>
      </c>
      <c r="C31" s="2023" t="s">
        <v>68</v>
      </c>
      <c r="D31" s="2023" t="s">
        <v>69</v>
      </c>
      <c r="E31" s="2035">
        <v>2</v>
      </c>
      <c r="F31" s="2035">
        <v>1</v>
      </c>
      <c r="G31" s="2040">
        <v>531</v>
      </c>
      <c r="H31" s="2036">
        <v>1062</v>
      </c>
      <c r="I31" s="2028"/>
    </row>
    <row r="32" spans="2:9" ht="16.5" customHeight="1">
      <c r="B32" s="2022">
        <v>29</v>
      </c>
      <c r="C32" s="2023" t="s">
        <v>128</v>
      </c>
      <c r="D32" s="2023" t="s">
        <v>75</v>
      </c>
      <c r="E32" s="2042">
        <v>1</v>
      </c>
      <c r="F32" s="2042">
        <v>1</v>
      </c>
      <c r="G32" s="2042">
        <v>855.33</v>
      </c>
      <c r="H32" s="2036">
        <v>855.33</v>
      </c>
      <c r="I32" s="2028"/>
    </row>
    <row r="33" spans="2:9" ht="12">
      <c r="B33" s="2043" t="s">
        <v>53</v>
      </c>
      <c r="C33" s="2043"/>
      <c r="D33" s="2043"/>
      <c r="E33" s="2043"/>
      <c r="F33" s="2043"/>
      <c r="G33" s="2044"/>
      <c r="H33" s="2045">
        <v>85319.95499999999</v>
      </c>
      <c r="I33" s="2028"/>
    </row>
    <row r="35" ht="12">
      <c r="H35" s="2046"/>
    </row>
    <row r="36" spans="4:7" ht="12">
      <c r="D36" s="2011" t="s">
        <v>54</v>
      </c>
      <c r="E36" s="2046" t="s">
        <v>54</v>
      </c>
      <c r="F36" s="2047"/>
      <c r="G36" s="2047"/>
    </row>
    <row r="37" spans="4:7" ht="12">
      <c r="D37" s="2048" t="s">
        <v>54</v>
      </c>
      <c r="E37" s="2046" t="s">
        <v>54</v>
      </c>
      <c r="F37" s="2047"/>
      <c r="G37" s="2047"/>
    </row>
    <row r="38" ht="12">
      <c r="G38" s="2049"/>
    </row>
    <row r="39" spans="2:9" ht="12">
      <c r="B39" s="2050"/>
      <c r="C39" s="2051"/>
      <c r="D39" s="2051"/>
      <c r="E39" s="2052"/>
      <c r="F39" s="2052"/>
      <c r="G39" s="2052"/>
      <c r="H39" s="2053"/>
      <c r="I39" s="2054"/>
    </row>
    <row r="40" spans="2:9" ht="12">
      <c r="B40" s="2055"/>
      <c r="C40" s="2051"/>
      <c r="D40" s="2051"/>
      <c r="E40" s="2052"/>
      <c r="F40" s="2052"/>
      <c r="G40" s="2052"/>
      <c r="H40" s="2053"/>
      <c r="I40" s="2056"/>
    </row>
    <row r="41" spans="2:9" ht="12">
      <c r="B41" s="2055"/>
      <c r="C41" s="2051"/>
      <c r="D41" s="2051"/>
      <c r="E41" s="2052"/>
      <c r="F41" s="2052"/>
      <c r="G41" s="2052"/>
      <c r="H41" s="2053"/>
      <c r="I41" s="2056"/>
    </row>
    <row r="42" spans="2:9" ht="12">
      <c r="B42" s="2050"/>
      <c r="C42" s="2051"/>
      <c r="D42" s="2051"/>
      <c r="E42" s="2052"/>
      <c r="F42" s="2052"/>
      <c r="G42" s="2052"/>
      <c r="H42" s="2053"/>
      <c r="I42" s="2056"/>
    </row>
    <row r="43" spans="2:9" ht="12">
      <c r="B43" s="2055"/>
      <c r="C43" s="2051"/>
      <c r="D43" s="2051"/>
      <c r="E43" s="2052"/>
      <c r="F43" s="2052"/>
      <c r="G43" s="2052"/>
      <c r="H43" s="2053"/>
      <c r="I43" s="2056"/>
    </row>
    <row r="44" spans="2:9" ht="12">
      <c r="B44" s="2055"/>
      <c r="C44" s="2051"/>
      <c r="D44" s="2051"/>
      <c r="E44" s="2052"/>
      <c r="F44" s="2052"/>
      <c r="G44" s="2052"/>
      <c r="H44" s="2053"/>
      <c r="I44" s="2056"/>
    </row>
    <row r="45" spans="2:9" ht="12">
      <c r="B45" s="2050"/>
      <c r="C45" s="2051"/>
      <c r="D45" s="2051"/>
      <c r="E45" s="2052"/>
      <c r="F45" s="2052"/>
      <c r="G45" s="2052"/>
      <c r="H45" s="2053"/>
      <c r="I45" s="2056"/>
    </row>
    <row r="46" spans="2:9" ht="12">
      <c r="B46" s="2055"/>
      <c r="C46" s="2051"/>
      <c r="D46" s="2051"/>
      <c r="E46" s="2052"/>
      <c r="F46" s="2052"/>
      <c r="G46" s="2052"/>
      <c r="H46" s="2053"/>
      <c r="I46" s="2056"/>
    </row>
    <row r="47" spans="2:9" ht="12">
      <c r="B47" s="2055"/>
      <c r="C47" s="2051"/>
      <c r="D47" s="2051"/>
      <c r="E47" s="2052"/>
      <c r="F47" s="2052"/>
      <c r="G47" s="2052"/>
      <c r="H47" s="2053"/>
      <c r="I47" s="2056"/>
    </row>
    <row r="48" spans="2:9" ht="12">
      <c r="B48" s="2050"/>
      <c r="C48" s="2051"/>
      <c r="D48" s="2051"/>
      <c r="E48" s="2057"/>
      <c r="F48" s="2057"/>
      <c r="G48" s="2053"/>
      <c r="H48" s="2053"/>
      <c r="I48" s="2056"/>
    </row>
    <row r="49" spans="2:9" ht="12">
      <c r="B49" s="2055"/>
      <c r="C49" s="2051"/>
      <c r="D49" s="2051"/>
      <c r="E49" s="2052"/>
      <c r="F49" s="2052"/>
      <c r="G49" s="2052"/>
      <c r="H49" s="2053"/>
      <c r="I49" s="2056"/>
    </row>
    <row r="50" spans="2:9" ht="12">
      <c r="B50" s="2055"/>
      <c r="C50" s="2051"/>
      <c r="D50" s="2051"/>
      <c r="E50" s="2057"/>
      <c r="F50" s="2057"/>
      <c r="G50" s="2053"/>
      <c r="H50" s="2053"/>
      <c r="I50" s="2056"/>
    </row>
    <row r="51" spans="2:9" ht="12">
      <c r="B51" s="2050"/>
      <c r="C51" s="2051"/>
      <c r="D51" s="2051"/>
      <c r="E51" s="2057"/>
      <c r="F51" s="2057"/>
      <c r="G51" s="2053"/>
      <c r="H51" s="2053"/>
      <c r="I51" s="2056"/>
    </row>
    <row r="52" spans="2:9" ht="12">
      <c r="B52" s="2055"/>
      <c r="C52" s="2051"/>
      <c r="D52" s="2051"/>
      <c r="E52" s="2057"/>
      <c r="F52" s="2057"/>
      <c r="G52" s="2053"/>
      <c r="H52" s="2053"/>
      <c r="I52" s="2056"/>
    </row>
    <row r="53" spans="2:9" ht="12">
      <c r="B53" s="2055"/>
      <c r="C53" s="2051"/>
      <c r="D53" s="2051"/>
      <c r="E53" s="2052"/>
      <c r="F53" s="2052"/>
      <c r="G53" s="2052"/>
      <c r="H53" s="2053"/>
      <c r="I53" s="2056"/>
    </row>
    <row r="54" spans="2:9" ht="12">
      <c r="B54" s="2050"/>
      <c r="C54" s="2051"/>
      <c r="D54" s="2051"/>
      <c r="E54" s="2052"/>
      <c r="F54" s="2052"/>
      <c r="G54" s="2052"/>
      <c r="H54" s="2053"/>
      <c r="I54" s="2056"/>
    </row>
    <row r="55" spans="2:9" ht="12">
      <c r="B55" s="2055"/>
      <c r="C55" s="2051"/>
      <c r="D55" s="2051"/>
      <c r="E55" s="2057"/>
      <c r="F55" s="2057"/>
      <c r="G55" s="2053"/>
      <c r="H55" s="2053"/>
      <c r="I55" s="2056"/>
    </row>
    <row r="56" spans="2:9" ht="12">
      <c r="B56" s="2055"/>
      <c r="C56" s="2051"/>
      <c r="D56" s="2051"/>
      <c r="E56" s="2057"/>
      <c r="F56" s="2057"/>
      <c r="G56" s="2053"/>
      <c r="H56" s="2053"/>
      <c r="I56" s="2056"/>
    </row>
    <row r="57" spans="2:9" ht="12">
      <c r="B57" s="2050"/>
      <c r="C57" s="2051"/>
      <c r="D57" s="2051"/>
      <c r="E57" s="2052"/>
      <c r="F57" s="2052"/>
      <c r="G57" s="2052"/>
      <c r="H57" s="2053"/>
      <c r="I57" s="2056"/>
    </row>
    <row r="58" spans="2:9" ht="12">
      <c r="B58" s="2055"/>
      <c r="C58" s="2051"/>
      <c r="D58" s="2051"/>
      <c r="E58" s="2057"/>
      <c r="F58" s="2057"/>
      <c r="G58" s="2053"/>
      <c r="H58" s="2053"/>
      <c r="I58" s="2056"/>
    </row>
    <row r="59" spans="2:9" ht="12">
      <c r="B59" s="2055"/>
      <c r="C59" s="2051"/>
      <c r="D59" s="2051"/>
      <c r="E59" s="2057"/>
      <c r="F59" s="2057"/>
      <c r="G59" s="2053"/>
      <c r="H59" s="2053"/>
      <c r="I59" s="2056"/>
    </row>
    <row r="60" spans="2:9" ht="12">
      <c r="B60" s="2050"/>
      <c r="C60" s="2051"/>
      <c r="D60" s="2051"/>
      <c r="E60" s="2057"/>
      <c r="F60" s="2057"/>
      <c r="G60" s="2053"/>
      <c r="H60" s="2053"/>
      <c r="I60" s="2056"/>
    </row>
    <row r="61" spans="2:9" ht="12">
      <c r="B61" s="2055"/>
      <c r="C61" s="2051"/>
      <c r="D61" s="2051"/>
      <c r="E61" s="2050"/>
      <c r="F61" s="2050"/>
      <c r="G61" s="2050"/>
      <c r="H61" s="2050"/>
      <c r="I61" s="2054"/>
    </row>
    <row r="62" spans="2:9" ht="12">
      <c r="B62" s="2058"/>
      <c r="C62" s="2058"/>
      <c r="D62" s="2058"/>
      <c r="E62" s="2058"/>
      <c r="F62" s="2058"/>
      <c r="G62" s="2058"/>
      <c r="H62" s="2058"/>
      <c r="I62" s="2054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B1">
      <selection activeCell="B1" sqref="B1"/>
    </sheetView>
  </sheetViews>
  <sheetFormatPr defaultColWidth="9.140625" defaultRowHeight="12.75"/>
  <cols>
    <col min="1" max="1" width="0" style="2059" hidden="1" customWidth="1"/>
    <col min="2" max="2" width="4.8515625" style="2059" customWidth="1"/>
    <col min="3" max="3" width="51.7109375" style="2059" customWidth="1"/>
    <col min="4" max="4" width="16.00390625" style="2059" customWidth="1"/>
    <col min="5" max="5" width="11.00390625" style="2059" customWidth="1"/>
    <col min="6" max="6" width="9.28125" style="2059" customWidth="1"/>
    <col min="7" max="7" width="13.8515625" style="2059" customWidth="1"/>
    <col min="8" max="8" width="11.8515625" style="2059" customWidth="1"/>
    <col min="9" max="9" width="6.421875" style="2060" customWidth="1"/>
    <col min="10" max="10" width="1.7109375" style="2061" customWidth="1"/>
    <col min="11" max="16384" width="9.140625" style="2061" customWidth="1"/>
  </cols>
  <sheetData>
    <row r="1" spans="1:9" s="2062" customFormat="1" ht="51" customHeight="1">
      <c r="A1" s="2059"/>
      <c r="B1" s="3454" t="s">
        <v>251</v>
      </c>
      <c r="C1" s="3454"/>
      <c r="D1" s="3454"/>
      <c r="E1" s="3454"/>
      <c r="F1" s="3454"/>
      <c r="G1" s="3454"/>
      <c r="H1" s="3454"/>
      <c r="I1" s="2060"/>
    </row>
    <row r="2" spans="1:9" s="2062" customFormat="1" ht="15" customHeight="1">
      <c r="A2" s="2059"/>
      <c r="B2" s="2063"/>
      <c r="C2" s="2063"/>
      <c r="D2" s="2063"/>
      <c r="E2" s="2063"/>
      <c r="F2" s="2063"/>
      <c r="G2" s="2063"/>
      <c r="H2" s="2063"/>
      <c r="I2" s="2060"/>
    </row>
    <row r="3" spans="1:11" s="2062" customFormat="1" ht="52.5" customHeight="1">
      <c r="A3" s="2064"/>
      <c r="B3" s="2065" t="s">
        <v>1</v>
      </c>
      <c r="C3" s="2066" t="s">
        <v>2</v>
      </c>
      <c r="D3" s="2066" t="s">
        <v>3</v>
      </c>
      <c r="E3" s="2067" t="s">
        <v>4</v>
      </c>
      <c r="F3" s="2067" t="s">
        <v>5</v>
      </c>
      <c r="G3" s="2067" t="s">
        <v>6</v>
      </c>
      <c r="H3" s="2068" t="s">
        <v>7</v>
      </c>
      <c r="I3" s="2069"/>
      <c r="J3" s="2070"/>
      <c r="K3" s="2070"/>
    </row>
    <row r="4" spans="1:11" s="2062" customFormat="1" ht="21.75" customHeight="1">
      <c r="A4" s="2059"/>
      <c r="B4" s="2071">
        <v>1</v>
      </c>
      <c r="C4" s="2072" t="s">
        <v>8</v>
      </c>
      <c r="D4" s="2073" t="s">
        <v>9</v>
      </c>
      <c r="E4" s="2074">
        <v>1</v>
      </c>
      <c r="F4" s="2074">
        <v>1</v>
      </c>
      <c r="G4" s="2075">
        <v>5460</v>
      </c>
      <c r="H4" s="2076">
        <v>5460</v>
      </c>
      <c r="I4" s="2077"/>
      <c r="J4" s="2070"/>
      <c r="K4" s="2070"/>
    </row>
    <row r="5" spans="1:11" s="2062" customFormat="1" ht="25.5" customHeight="1">
      <c r="A5" s="2059"/>
      <c r="B5" s="2071">
        <v>2</v>
      </c>
      <c r="C5" s="2072" t="s">
        <v>10</v>
      </c>
      <c r="D5" s="2073" t="s">
        <v>11</v>
      </c>
      <c r="E5" s="2074">
        <v>0.2</v>
      </c>
      <c r="F5" s="2074">
        <v>2</v>
      </c>
      <c r="G5" s="2075">
        <v>6500</v>
      </c>
      <c r="H5" s="2076">
        <v>2600</v>
      </c>
      <c r="I5" s="2077"/>
      <c r="J5" s="2070"/>
      <c r="K5" s="2070"/>
    </row>
    <row r="6" spans="1:11" s="2062" customFormat="1" ht="19.5" customHeight="1">
      <c r="A6" s="2059"/>
      <c r="B6" s="2071">
        <v>3</v>
      </c>
      <c r="C6" s="2072" t="s">
        <v>12</v>
      </c>
      <c r="D6" s="2073" t="s">
        <v>13</v>
      </c>
      <c r="E6" s="2074">
        <v>3</v>
      </c>
      <c r="F6" s="2074">
        <v>2</v>
      </c>
      <c r="G6" s="2075">
        <v>146.72</v>
      </c>
      <c r="H6" s="2076">
        <v>880.32</v>
      </c>
      <c r="I6" s="2077"/>
      <c r="J6" s="2070"/>
      <c r="K6" s="2070"/>
    </row>
    <row r="7" spans="1:11" s="2062" customFormat="1" ht="24" customHeight="1">
      <c r="A7" s="2059"/>
      <c r="B7" s="2071">
        <v>4</v>
      </c>
      <c r="C7" s="2072" t="s">
        <v>14</v>
      </c>
      <c r="D7" s="2073" t="s">
        <v>15</v>
      </c>
      <c r="E7" s="2074">
        <v>0.4111</v>
      </c>
      <c r="F7" s="2074">
        <v>2</v>
      </c>
      <c r="G7" s="2075">
        <v>1500</v>
      </c>
      <c r="H7" s="2076">
        <v>1233.3</v>
      </c>
      <c r="I7" s="2077"/>
      <c r="J7" s="2070"/>
      <c r="K7" s="2070"/>
    </row>
    <row r="8" spans="1:11" s="2062" customFormat="1" ht="24.75" customHeight="1">
      <c r="A8" s="2059"/>
      <c r="B8" s="2071">
        <v>5</v>
      </c>
      <c r="C8" s="2072" t="s">
        <v>16</v>
      </c>
      <c r="D8" s="2073" t="s">
        <v>15</v>
      </c>
      <c r="E8" s="2074">
        <v>0.4111</v>
      </c>
      <c r="F8" s="2074">
        <v>2</v>
      </c>
      <c r="G8" s="2075">
        <v>1440</v>
      </c>
      <c r="H8" s="2076">
        <v>1183.968</v>
      </c>
      <c r="I8" s="2077"/>
      <c r="J8" s="2070"/>
      <c r="K8" s="2070"/>
    </row>
    <row r="9" spans="1:11" s="2062" customFormat="1" ht="22.5" customHeight="1">
      <c r="A9" s="2059"/>
      <c r="B9" s="2071">
        <v>6</v>
      </c>
      <c r="C9" s="2072" t="s">
        <v>17</v>
      </c>
      <c r="D9" s="2073" t="s">
        <v>15</v>
      </c>
      <c r="E9" s="2074">
        <v>0.4111</v>
      </c>
      <c r="F9" s="2074">
        <v>2</v>
      </c>
      <c r="G9" s="2075">
        <v>1320</v>
      </c>
      <c r="H9" s="2076">
        <v>1085.304</v>
      </c>
      <c r="I9" s="2077"/>
      <c r="J9" s="2070"/>
      <c r="K9" s="2070"/>
    </row>
    <row r="10" spans="1:11" s="2062" customFormat="1" ht="28.5" customHeight="1">
      <c r="A10" s="2059"/>
      <c r="B10" s="2071">
        <v>7</v>
      </c>
      <c r="C10" s="2072" t="s">
        <v>18</v>
      </c>
      <c r="D10" s="2073" t="s">
        <v>19</v>
      </c>
      <c r="E10" s="2074">
        <v>0.8</v>
      </c>
      <c r="F10" s="2074">
        <v>2</v>
      </c>
      <c r="G10" s="2075">
        <v>559.29</v>
      </c>
      <c r="H10" s="2076">
        <v>894.864</v>
      </c>
      <c r="I10" s="2077"/>
      <c r="J10" s="2070"/>
      <c r="K10" s="2070"/>
    </row>
    <row r="11" spans="1:11" s="2062" customFormat="1" ht="40.5" customHeight="1">
      <c r="A11" s="2059"/>
      <c r="B11" s="2071">
        <v>8</v>
      </c>
      <c r="C11" s="2072" t="s">
        <v>20</v>
      </c>
      <c r="D11" s="2073" t="s">
        <v>15</v>
      </c>
      <c r="E11" s="2074">
        <v>0.4111</v>
      </c>
      <c r="F11" s="2074">
        <v>2</v>
      </c>
      <c r="G11" s="2075">
        <v>1099</v>
      </c>
      <c r="H11" s="2076">
        <v>903.5978</v>
      </c>
      <c r="I11" s="2077"/>
      <c r="J11" s="2070"/>
      <c r="K11" s="2070"/>
    </row>
    <row r="12" spans="1:11" s="2062" customFormat="1" ht="54" customHeight="1">
      <c r="A12" s="2059"/>
      <c r="B12" s="2071">
        <v>9</v>
      </c>
      <c r="C12" s="2072" t="s">
        <v>21</v>
      </c>
      <c r="D12" s="2073" t="s">
        <v>15</v>
      </c>
      <c r="E12" s="2074">
        <v>0.4111</v>
      </c>
      <c r="F12" s="2074">
        <v>2</v>
      </c>
      <c r="G12" s="2078">
        <v>1710</v>
      </c>
      <c r="H12" s="2076">
        <v>1405.962</v>
      </c>
      <c r="I12" s="2077"/>
      <c r="J12" s="2070"/>
      <c r="K12" s="2070"/>
    </row>
    <row r="13" spans="1:11" s="2062" customFormat="1" ht="24.75" customHeight="1">
      <c r="A13" s="2059"/>
      <c r="B13" s="2071">
        <v>10</v>
      </c>
      <c r="C13" s="2072" t="s">
        <v>26</v>
      </c>
      <c r="D13" s="2073" t="s">
        <v>9</v>
      </c>
      <c r="E13" s="2074">
        <v>1</v>
      </c>
      <c r="F13" s="2074">
        <v>2</v>
      </c>
      <c r="G13" s="2079">
        <v>3036.14</v>
      </c>
      <c r="H13" s="2076">
        <v>6072.28</v>
      </c>
      <c r="I13" s="2077"/>
      <c r="J13" s="2070"/>
      <c r="K13" s="2070"/>
    </row>
    <row r="14" spans="1:11" s="2062" customFormat="1" ht="39" customHeight="1">
      <c r="A14" s="2059"/>
      <c r="B14" s="2071">
        <v>11</v>
      </c>
      <c r="C14" s="2072" t="s">
        <v>29</v>
      </c>
      <c r="D14" s="2073" t="s">
        <v>30</v>
      </c>
      <c r="E14" s="2074">
        <v>0.4111</v>
      </c>
      <c r="F14" s="2074">
        <v>1</v>
      </c>
      <c r="G14" s="2075">
        <v>8039</v>
      </c>
      <c r="H14" s="2076">
        <v>3304.8329000000003</v>
      </c>
      <c r="I14" s="2077"/>
      <c r="J14" s="2070"/>
      <c r="K14" s="2070"/>
    </row>
    <row r="15" spans="1:11" s="2062" customFormat="1" ht="18.75" customHeight="1">
      <c r="A15" s="2059"/>
      <c r="B15" s="2071">
        <v>12</v>
      </c>
      <c r="C15" s="2072" t="s">
        <v>32</v>
      </c>
      <c r="D15" s="2072" t="s">
        <v>33</v>
      </c>
      <c r="E15" s="2074">
        <v>70</v>
      </c>
      <c r="F15" s="2080" t="s">
        <v>34</v>
      </c>
      <c r="G15" s="2075">
        <v>22.39</v>
      </c>
      <c r="H15" s="2076">
        <v>1567.3</v>
      </c>
      <c r="I15" s="2077"/>
      <c r="J15" s="2070"/>
      <c r="K15" s="2070"/>
    </row>
    <row r="16" spans="1:11" s="2062" customFormat="1" ht="23.25" customHeight="1">
      <c r="A16" s="2059"/>
      <c r="B16" s="2071">
        <v>13</v>
      </c>
      <c r="C16" s="2072" t="s">
        <v>35</v>
      </c>
      <c r="D16" s="2072" t="s">
        <v>36</v>
      </c>
      <c r="E16" s="2074">
        <v>1</v>
      </c>
      <c r="F16" s="2080" t="s">
        <v>34</v>
      </c>
      <c r="G16" s="2075">
        <v>408.6</v>
      </c>
      <c r="H16" s="2076">
        <v>408.6</v>
      </c>
      <c r="I16" s="2077"/>
      <c r="J16" s="2070"/>
      <c r="K16" s="2070"/>
    </row>
    <row r="17" spans="1:11" s="2062" customFormat="1" ht="19.5" customHeight="1">
      <c r="A17" s="2059"/>
      <c r="B17" s="2071">
        <v>14</v>
      </c>
      <c r="C17" s="2072" t="s">
        <v>37</v>
      </c>
      <c r="D17" s="2072" t="s">
        <v>38</v>
      </c>
      <c r="E17" s="2074">
        <v>10</v>
      </c>
      <c r="F17" s="2080" t="s">
        <v>34</v>
      </c>
      <c r="G17" s="2075">
        <v>20.13</v>
      </c>
      <c r="H17" s="2076">
        <v>201.3</v>
      </c>
      <c r="I17" s="2077"/>
      <c r="J17" s="2070"/>
      <c r="K17" s="2081"/>
    </row>
    <row r="18" spans="1:11" s="2062" customFormat="1" ht="28.5" customHeight="1">
      <c r="A18" s="2059"/>
      <c r="B18" s="2071">
        <v>15</v>
      </c>
      <c r="C18" s="2072" t="s">
        <v>39</v>
      </c>
      <c r="D18" s="2072" t="s">
        <v>33</v>
      </c>
      <c r="E18" s="2074">
        <v>40</v>
      </c>
      <c r="F18" s="2080" t="s">
        <v>34</v>
      </c>
      <c r="G18" s="2075">
        <v>41.8</v>
      </c>
      <c r="H18" s="2076">
        <v>1672</v>
      </c>
      <c r="I18" s="2077"/>
      <c r="J18" s="2070"/>
      <c r="K18" s="2070"/>
    </row>
    <row r="19" spans="1:11" s="2062" customFormat="1" ht="27" customHeight="1">
      <c r="A19" s="2059"/>
      <c r="B19" s="2071">
        <v>16</v>
      </c>
      <c r="C19" s="2072" t="s">
        <v>40</v>
      </c>
      <c r="D19" s="2072" t="s">
        <v>38</v>
      </c>
      <c r="E19" s="2074">
        <v>10</v>
      </c>
      <c r="F19" s="2080" t="s">
        <v>34</v>
      </c>
      <c r="G19" s="2075">
        <v>170.7</v>
      </c>
      <c r="H19" s="2076">
        <v>1707</v>
      </c>
      <c r="I19" s="2077"/>
      <c r="J19" s="2070"/>
      <c r="K19" s="2070"/>
    </row>
    <row r="20" spans="1:11" s="2062" customFormat="1" ht="25.5" customHeight="1">
      <c r="A20" s="2059"/>
      <c r="B20" s="2071">
        <v>17</v>
      </c>
      <c r="C20" s="2072" t="s">
        <v>41</v>
      </c>
      <c r="D20" s="2072" t="s">
        <v>38</v>
      </c>
      <c r="E20" s="2074">
        <v>10</v>
      </c>
      <c r="F20" s="2080" t="s">
        <v>34</v>
      </c>
      <c r="G20" s="2075">
        <v>183.3</v>
      </c>
      <c r="H20" s="2076">
        <v>1833</v>
      </c>
      <c r="I20" s="2077"/>
      <c r="J20" s="2070"/>
      <c r="K20" s="2070"/>
    </row>
    <row r="21" spans="1:11" s="2062" customFormat="1" ht="24" customHeight="1">
      <c r="A21" s="2059"/>
      <c r="B21" s="2071">
        <v>18</v>
      </c>
      <c r="C21" s="2072" t="s">
        <v>42</v>
      </c>
      <c r="D21" s="2072" t="s">
        <v>38</v>
      </c>
      <c r="E21" s="2074">
        <v>10</v>
      </c>
      <c r="F21" s="2080" t="s">
        <v>34</v>
      </c>
      <c r="G21" s="2075">
        <v>36.39</v>
      </c>
      <c r="H21" s="2076">
        <v>363.9</v>
      </c>
      <c r="I21" s="2077"/>
      <c r="J21" s="2070"/>
      <c r="K21" s="2070"/>
    </row>
    <row r="22" spans="1:11" s="2062" customFormat="1" ht="25.5" customHeight="1">
      <c r="A22" s="2059"/>
      <c r="B22" s="2071">
        <v>19</v>
      </c>
      <c r="C22" s="2072" t="s">
        <v>43</v>
      </c>
      <c r="D22" s="2072" t="s">
        <v>38</v>
      </c>
      <c r="E22" s="2074">
        <v>20</v>
      </c>
      <c r="F22" s="2080" t="s">
        <v>34</v>
      </c>
      <c r="G22" s="2075">
        <v>137</v>
      </c>
      <c r="H22" s="2076">
        <v>2740</v>
      </c>
      <c r="I22" s="2077"/>
      <c r="J22" s="2070"/>
      <c r="K22" s="2070"/>
    </row>
    <row r="23" spans="2:11" ht="21.75" customHeight="1">
      <c r="B23" s="2071">
        <v>20</v>
      </c>
      <c r="C23" s="2072" t="s">
        <v>50</v>
      </c>
      <c r="D23" s="2073" t="s">
        <v>15</v>
      </c>
      <c r="E23" s="2074">
        <v>0.4111</v>
      </c>
      <c r="F23" s="2074">
        <v>12</v>
      </c>
      <c r="G23" s="2075">
        <v>3290</v>
      </c>
      <c r="H23" s="2076">
        <v>16230.228000000001</v>
      </c>
      <c r="I23" s="2077"/>
      <c r="J23" s="2082"/>
      <c r="K23" s="2082"/>
    </row>
    <row r="24" spans="2:11" ht="17.25" customHeight="1">
      <c r="B24" s="2071">
        <v>21</v>
      </c>
      <c r="C24" s="2072" t="s">
        <v>46</v>
      </c>
      <c r="D24" s="2072"/>
      <c r="E24" s="2074">
        <v>411.1</v>
      </c>
      <c r="F24" s="2080" t="s">
        <v>47</v>
      </c>
      <c r="G24" s="2075"/>
      <c r="H24" s="2076">
        <v>6314.496</v>
      </c>
      <c r="I24" s="2077"/>
      <c r="J24" s="2082"/>
      <c r="K24" s="2082"/>
    </row>
    <row r="25" spans="2:11" ht="16.5" customHeight="1">
      <c r="B25" s="2071">
        <v>22</v>
      </c>
      <c r="C25" s="2072" t="s">
        <v>48</v>
      </c>
      <c r="D25" s="2072" t="s">
        <v>38</v>
      </c>
      <c r="E25" s="2074">
        <v>411.1</v>
      </c>
      <c r="F25" s="2074">
        <v>12</v>
      </c>
      <c r="G25" s="2075">
        <v>0.21</v>
      </c>
      <c r="H25" s="2083">
        <v>1035.9720000000002</v>
      </c>
      <c r="I25" s="2077"/>
      <c r="J25" s="2082"/>
      <c r="K25" s="2082"/>
    </row>
    <row r="26" spans="2:11" ht="17.25" customHeight="1">
      <c r="B26" s="2071">
        <v>23</v>
      </c>
      <c r="C26" s="2072" t="s">
        <v>64</v>
      </c>
      <c r="D26" s="2072"/>
      <c r="E26" s="2074"/>
      <c r="F26" s="2074"/>
      <c r="G26" s="2084"/>
      <c r="H26" s="2083">
        <v>5300</v>
      </c>
      <c r="I26" s="2077"/>
      <c r="J26" s="2082"/>
      <c r="K26" s="2082"/>
    </row>
    <row r="27" spans="2:11" ht="18.75" customHeight="1">
      <c r="B27" s="2071">
        <v>24</v>
      </c>
      <c r="C27" s="2085" t="s">
        <v>71</v>
      </c>
      <c r="D27" s="2072" t="s">
        <v>66</v>
      </c>
      <c r="E27" s="2086">
        <v>2</v>
      </c>
      <c r="F27" s="2086">
        <v>1</v>
      </c>
      <c r="G27" s="2086">
        <v>1585.23</v>
      </c>
      <c r="H27" s="2083">
        <v>3170.46</v>
      </c>
      <c r="I27" s="2077"/>
      <c r="J27" s="2082"/>
      <c r="K27" s="2082"/>
    </row>
    <row r="28" spans="2:11" ht="16.5" customHeight="1">
      <c r="B28" s="2071">
        <v>25</v>
      </c>
      <c r="C28" s="2087" t="s">
        <v>72</v>
      </c>
      <c r="D28" s="2087" t="s">
        <v>73</v>
      </c>
      <c r="E28" s="2088">
        <v>1</v>
      </c>
      <c r="F28" s="2088">
        <v>1</v>
      </c>
      <c r="G28" s="2089">
        <v>4152</v>
      </c>
      <c r="H28" s="2090">
        <v>4152</v>
      </c>
      <c r="I28" s="2077"/>
      <c r="J28" s="2082"/>
      <c r="K28" s="2082"/>
    </row>
    <row r="29" spans="2:11" ht="18.75" customHeight="1">
      <c r="B29" s="2071">
        <v>26</v>
      </c>
      <c r="C29" s="2072" t="s">
        <v>74</v>
      </c>
      <c r="D29" s="2072" t="s">
        <v>75</v>
      </c>
      <c r="E29" s="2086">
        <v>1</v>
      </c>
      <c r="F29" s="2086">
        <v>1</v>
      </c>
      <c r="G29" s="2086">
        <v>4152</v>
      </c>
      <c r="H29" s="2083">
        <v>4152</v>
      </c>
      <c r="I29" s="2077"/>
      <c r="J29" s="2082"/>
      <c r="K29" s="2082"/>
    </row>
    <row r="30" spans="2:11" ht="18" customHeight="1">
      <c r="B30" s="2071">
        <v>27</v>
      </c>
      <c r="C30" s="2072" t="s">
        <v>67</v>
      </c>
      <c r="D30" s="2072" t="s">
        <v>66</v>
      </c>
      <c r="E30" s="2086">
        <v>3</v>
      </c>
      <c r="F30" s="2086">
        <v>1</v>
      </c>
      <c r="G30" s="2086">
        <v>1124.6</v>
      </c>
      <c r="H30" s="2083">
        <v>3373.8</v>
      </c>
      <c r="I30" s="2077"/>
      <c r="J30" s="2082"/>
      <c r="K30" s="2082"/>
    </row>
    <row r="31" spans="2:11" ht="18" customHeight="1">
      <c r="B31" s="2071">
        <v>28</v>
      </c>
      <c r="C31" s="2072" t="s">
        <v>68</v>
      </c>
      <c r="D31" s="2072" t="s">
        <v>69</v>
      </c>
      <c r="E31" s="2086">
        <v>2</v>
      </c>
      <c r="F31" s="2086">
        <v>1</v>
      </c>
      <c r="G31" s="2089">
        <v>531</v>
      </c>
      <c r="H31" s="2083">
        <v>1062</v>
      </c>
      <c r="I31" s="2077"/>
      <c r="J31" s="2082"/>
      <c r="K31" s="2082"/>
    </row>
    <row r="32" spans="2:11" ht="17.25" customHeight="1">
      <c r="B32" s="2071">
        <v>29</v>
      </c>
      <c r="C32" s="2072" t="s">
        <v>65</v>
      </c>
      <c r="D32" s="2072" t="s">
        <v>66</v>
      </c>
      <c r="E32" s="2086">
        <v>2.5</v>
      </c>
      <c r="F32" s="2086">
        <v>1</v>
      </c>
      <c r="G32" s="2086">
        <v>1443.34</v>
      </c>
      <c r="H32" s="2083">
        <v>3608.35</v>
      </c>
      <c r="I32" s="2077"/>
      <c r="J32" s="2082"/>
      <c r="K32" s="2082"/>
    </row>
    <row r="33" spans="2:11" ht="12">
      <c r="B33" s="2091" t="s">
        <v>53</v>
      </c>
      <c r="C33" s="2091"/>
      <c r="D33" s="2091"/>
      <c r="E33" s="2091"/>
      <c r="F33" s="2091"/>
      <c r="G33" s="2092"/>
      <c r="H33" s="2093">
        <v>83916.8347</v>
      </c>
      <c r="I33" s="2077"/>
      <c r="J33" s="2082"/>
      <c r="K33" s="2082"/>
    </row>
    <row r="35" ht="12">
      <c r="H35" s="2094"/>
    </row>
    <row r="36" spans="4:7" ht="12">
      <c r="D36" s="2059" t="s">
        <v>54</v>
      </c>
      <c r="E36" s="2059" t="s">
        <v>54</v>
      </c>
      <c r="F36" s="2095"/>
      <c r="G36" s="2095"/>
    </row>
    <row r="37" spans="4:7" ht="12">
      <c r="D37" s="2096" t="s">
        <v>54</v>
      </c>
      <c r="E37" s="2059" t="s">
        <v>54</v>
      </c>
      <c r="F37" s="2095"/>
      <c r="G37" s="2095"/>
    </row>
    <row r="38" ht="12">
      <c r="G38" s="2097"/>
    </row>
    <row r="39" spans="2:9" ht="12">
      <c r="B39" s="2098"/>
      <c r="C39" s="2099"/>
      <c r="D39" s="2099"/>
      <c r="E39" s="2100"/>
      <c r="F39" s="2100"/>
      <c r="G39" s="2100"/>
      <c r="H39" s="2101"/>
      <c r="I39" s="2102"/>
    </row>
    <row r="40" spans="2:9" ht="12">
      <c r="B40" s="2103"/>
      <c r="C40" s="2104"/>
      <c r="D40" s="2099"/>
      <c r="E40" s="2100"/>
      <c r="F40" s="2100"/>
      <c r="G40" s="2100"/>
      <c r="H40" s="2101"/>
      <c r="I40" s="2105"/>
    </row>
    <row r="41" spans="2:9" ht="12">
      <c r="B41" s="2103"/>
      <c r="C41" s="2099"/>
      <c r="D41" s="2099"/>
      <c r="E41" s="2100"/>
      <c r="F41" s="2100"/>
      <c r="G41" s="2100"/>
      <c r="H41" s="2101"/>
      <c r="I41" s="2105"/>
    </row>
    <row r="42" spans="2:9" ht="12">
      <c r="B42" s="2098"/>
      <c r="C42" s="2099"/>
      <c r="D42" s="2099"/>
      <c r="E42" s="2100"/>
      <c r="F42" s="2100"/>
      <c r="G42" s="2100"/>
      <c r="H42" s="2101"/>
      <c r="I42" s="2105"/>
    </row>
    <row r="43" spans="2:9" ht="12">
      <c r="B43" s="2103"/>
      <c r="C43" s="2099"/>
      <c r="D43" s="2099"/>
      <c r="E43" s="2100"/>
      <c r="F43" s="2100"/>
      <c r="G43" s="2100"/>
      <c r="H43" s="2101"/>
      <c r="I43" s="2105"/>
    </row>
    <row r="44" spans="2:9" ht="12">
      <c r="B44" s="2103"/>
      <c r="C44" s="2099"/>
      <c r="D44" s="2099"/>
      <c r="E44" s="2100"/>
      <c r="F44" s="2100"/>
      <c r="G44" s="2100"/>
      <c r="H44" s="2101"/>
      <c r="I44" s="2105"/>
    </row>
    <row r="45" spans="2:9" ht="12">
      <c r="B45" s="2098"/>
      <c r="C45" s="2099"/>
      <c r="D45" s="2099"/>
      <c r="E45" s="2100"/>
      <c r="F45" s="2100"/>
      <c r="G45" s="2100"/>
      <c r="H45" s="2101"/>
      <c r="I45" s="2105"/>
    </row>
    <row r="46" spans="2:9" ht="12">
      <c r="B46" s="2103"/>
      <c r="C46" s="2099"/>
      <c r="D46" s="2099"/>
      <c r="E46" s="2100"/>
      <c r="F46" s="2100"/>
      <c r="G46" s="2100"/>
      <c r="H46" s="2101"/>
      <c r="I46" s="2105"/>
    </row>
    <row r="47" spans="2:9" ht="12">
      <c r="B47" s="2103"/>
      <c r="C47" s="2099"/>
      <c r="D47" s="2099"/>
      <c r="E47" s="2100"/>
      <c r="F47" s="2100"/>
      <c r="G47" s="2100"/>
      <c r="H47" s="2101"/>
      <c r="I47" s="2105"/>
    </row>
    <row r="48" spans="2:9" ht="12">
      <c r="B48" s="2098"/>
      <c r="C48" s="2099"/>
      <c r="D48" s="2099"/>
      <c r="E48" s="2106"/>
      <c r="F48" s="2106"/>
      <c r="G48" s="2101"/>
      <c r="H48" s="2101"/>
      <c r="I48" s="2105"/>
    </row>
    <row r="49" spans="2:9" ht="12">
      <c r="B49" s="2103"/>
      <c r="C49" s="2099"/>
      <c r="D49" s="2099"/>
      <c r="E49" s="2100"/>
      <c r="F49" s="2100"/>
      <c r="G49" s="2100"/>
      <c r="H49" s="2101"/>
      <c r="I49" s="2105"/>
    </row>
    <row r="50" spans="2:9" ht="12">
      <c r="B50" s="2103"/>
      <c r="C50" s="2099"/>
      <c r="D50" s="2099"/>
      <c r="E50" s="2106"/>
      <c r="F50" s="2106"/>
      <c r="G50" s="2101"/>
      <c r="H50" s="2101"/>
      <c r="I50" s="2105"/>
    </row>
    <row r="51" spans="2:9" ht="12">
      <c r="B51" s="2098"/>
      <c r="C51" s="2099"/>
      <c r="D51" s="2099"/>
      <c r="E51" s="2106"/>
      <c r="F51" s="2106"/>
      <c r="G51" s="2101"/>
      <c r="H51" s="2101"/>
      <c r="I51" s="2105"/>
    </row>
    <row r="52" spans="2:9" ht="12">
      <c r="B52" s="2103"/>
      <c r="C52" s="2099"/>
      <c r="D52" s="2099"/>
      <c r="E52" s="2106"/>
      <c r="F52" s="2106"/>
      <c r="G52" s="2101"/>
      <c r="H52" s="2101"/>
      <c r="I52" s="2105"/>
    </row>
    <row r="53" spans="2:9" ht="12">
      <c r="B53" s="2103"/>
      <c r="C53" s="2099"/>
      <c r="D53" s="2099"/>
      <c r="E53" s="2100"/>
      <c r="F53" s="2100"/>
      <c r="G53" s="2100"/>
      <c r="H53" s="2101"/>
      <c r="I53" s="2105"/>
    </row>
    <row r="54" spans="2:9" ht="12">
      <c r="B54" s="2098"/>
      <c r="C54" s="2099"/>
      <c r="D54" s="2099"/>
      <c r="E54" s="2100"/>
      <c r="F54" s="2100"/>
      <c r="G54" s="2100"/>
      <c r="H54" s="2101"/>
      <c r="I54" s="2105"/>
    </row>
    <row r="55" spans="2:9" ht="12">
      <c r="B55" s="2103"/>
      <c r="C55" s="2099"/>
      <c r="D55" s="2099"/>
      <c r="E55" s="2106"/>
      <c r="F55" s="2106"/>
      <c r="G55" s="2101"/>
      <c r="H55" s="2101"/>
      <c r="I55" s="2105"/>
    </row>
    <row r="56" spans="2:9" ht="12">
      <c r="B56" s="2103"/>
      <c r="C56" s="2099"/>
      <c r="D56" s="2099"/>
      <c r="E56" s="2106"/>
      <c r="F56" s="2106"/>
      <c r="G56" s="2101"/>
      <c r="H56" s="2101"/>
      <c r="I56" s="2105"/>
    </row>
    <row r="57" spans="2:9" ht="12">
      <c r="B57" s="2098"/>
      <c r="C57" s="2099"/>
      <c r="D57" s="2099"/>
      <c r="E57" s="2100"/>
      <c r="F57" s="2100"/>
      <c r="G57" s="2100"/>
      <c r="H57" s="2101"/>
      <c r="I57" s="2105"/>
    </row>
    <row r="58" spans="2:9" ht="12">
      <c r="B58" s="2103"/>
      <c r="C58" s="2099"/>
      <c r="D58" s="2099"/>
      <c r="E58" s="2106"/>
      <c r="F58" s="2106"/>
      <c r="G58" s="2101"/>
      <c r="H58" s="2101"/>
      <c r="I58" s="2105"/>
    </row>
    <row r="59" spans="2:9" ht="12">
      <c r="B59" s="2103"/>
      <c r="C59" s="2099"/>
      <c r="D59" s="2099"/>
      <c r="E59" s="2106"/>
      <c r="F59" s="2106"/>
      <c r="G59" s="2101"/>
      <c r="H59" s="2101"/>
      <c r="I59" s="2105"/>
    </row>
    <row r="60" spans="2:9" ht="12">
      <c r="B60" s="2098"/>
      <c r="C60" s="2099"/>
      <c r="D60" s="2099"/>
      <c r="E60" s="2106"/>
      <c r="F60" s="2106"/>
      <c r="G60" s="2101"/>
      <c r="H60" s="2101"/>
      <c r="I60" s="2105"/>
    </row>
    <row r="61" spans="2:9" ht="12">
      <c r="B61" s="2103"/>
      <c r="C61" s="2099"/>
      <c r="D61" s="2099"/>
      <c r="E61" s="2098"/>
      <c r="F61" s="2098"/>
      <c r="G61" s="2098"/>
      <c r="H61" s="2098"/>
      <c r="I61" s="2102"/>
    </row>
    <row r="62" spans="2:9" ht="12">
      <c r="B62" s="2104"/>
      <c r="C62" s="2104"/>
      <c r="D62" s="2104"/>
      <c r="E62" s="2104"/>
      <c r="F62" s="2104"/>
      <c r="G62" s="2104"/>
      <c r="H62" s="2104"/>
      <c r="I62" s="2102"/>
    </row>
    <row r="63" spans="2:9" ht="12">
      <c r="B63" s="2104"/>
      <c r="C63" s="2104"/>
      <c r="D63" s="2104"/>
      <c r="E63" s="2104"/>
      <c r="F63" s="2104"/>
      <c r="G63" s="2104"/>
      <c r="H63" s="2104"/>
      <c r="I63" s="2102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1">
      <selection activeCell="B1" sqref="B1"/>
    </sheetView>
  </sheetViews>
  <sheetFormatPr defaultColWidth="9.140625" defaultRowHeight="12.75"/>
  <cols>
    <col min="1" max="1" width="0" style="2107" hidden="1" customWidth="1"/>
    <col min="2" max="2" width="7.00390625" style="2107" customWidth="1"/>
    <col min="3" max="3" width="50.00390625" style="2107" customWidth="1"/>
    <col min="4" max="4" width="20.28125" style="2107" customWidth="1"/>
    <col min="5" max="5" width="9.7109375" style="2107" customWidth="1"/>
    <col min="6" max="6" width="9.28125" style="2107" customWidth="1"/>
    <col min="7" max="7" width="12.421875" style="2107" customWidth="1"/>
    <col min="8" max="8" width="0" style="2107" hidden="1" customWidth="1"/>
    <col min="9" max="9" width="11.00390625" style="2107" customWidth="1"/>
    <col min="10" max="10" width="8.28125" style="2108" customWidth="1"/>
    <col min="11" max="11" width="3.7109375" style="2108" customWidth="1"/>
    <col min="12" max="12" width="5.28125" style="2108" customWidth="1"/>
    <col min="13" max="16384" width="9.140625" style="2108" customWidth="1"/>
  </cols>
  <sheetData>
    <row r="1" spans="1:10" s="2110" customFormat="1" ht="33" customHeight="1">
      <c r="A1" s="2107"/>
      <c r="B1" s="3455" t="s">
        <v>252</v>
      </c>
      <c r="C1" s="3455"/>
      <c r="D1" s="3455"/>
      <c r="E1" s="3455"/>
      <c r="F1" s="3455"/>
      <c r="G1" s="3455"/>
      <c r="H1" s="3455"/>
      <c r="I1" s="3455"/>
      <c r="J1" s="2109"/>
    </row>
    <row r="2" spans="1:10" s="2110" customFormat="1" ht="12">
      <c r="A2" s="2107"/>
      <c r="B2" s="2107"/>
      <c r="C2" s="2107"/>
      <c r="D2" s="2107"/>
      <c r="E2" s="2107"/>
      <c r="F2" s="2107"/>
      <c r="G2" s="2107"/>
      <c r="H2" s="2107"/>
      <c r="I2" s="2107"/>
      <c r="J2" s="2109"/>
    </row>
    <row r="3" spans="1:12" s="2110" customFormat="1" ht="52.5" customHeight="1">
      <c r="A3" s="2111"/>
      <c r="B3" s="2112" t="s">
        <v>1</v>
      </c>
      <c r="C3" s="2113" t="s">
        <v>2</v>
      </c>
      <c r="D3" s="2113" t="s">
        <v>3</v>
      </c>
      <c r="E3" s="2114" t="s">
        <v>4</v>
      </c>
      <c r="F3" s="2114" t="s">
        <v>5</v>
      </c>
      <c r="G3" s="2114" t="s">
        <v>6</v>
      </c>
      <c r="H3" s="2114"/>
      <c r="I3" s="2115" t="s">
        <v>7</v>
      </c>
      <c r="J3" s="2116"/>
      <c r="K3" s="2117"/>
      <c r="L3" s="2117"/>
    </row>
    <row r="4" spans="1:12" s="2110" customFormat="1" ht="24.75" customHeight="1">
      <c r="A4" s="2107"/>
      <c r="B4" s="2118">
        <v>1</v>
      </c>
      <c r="C4" s="2119" t="s">
        <v>8</v>
      </c>
      <c r="D4" s="2119" t="s">
        <v>9</v>
      </c>
      <c r="E4" s="2120">
        <v>1</v>
      </c>
      <c r="F4" s="2120">
        <v>1</v>
      </c>
      <c r="G4" s="2121">
        <v>5460</v>
      </c>
      <c r="H4" s="2121"/>
      <c r="I4" s="2122">
        <v>5460</v>
      </c>
      <c r="J4" s="2123"/>
      <c r="K4" s="2117"/>
      <c r="L4" s="2117"/>
    </row>
    <row r="5" spans="1:12" s="2110" customFormat="1" ht="25.5" customHeight="1">
      <c r="A5" s="2107"/>
      <c r="B5" s="2118">
        <v>2</v>
      </c>
      <c r="C5" s="2119" t="s">
        <v>10</v>
      </c>
      <c r="D5" s="2119" t="s">
        <v>11</v>
      </c>
      <c r="E5" s="2120">
        <v>0.05</v>
      </c>
      <c r="F5" s="2120">
        <v>2</v>
      </c>
      <c r="G5" s="2121">
        <v>6500</v>
      </c>
      <c r="H5" s="2121"/>
      <c r="I5" s="2122">
        <v>650</v>
      </c>
      <c r="J5" s="2123"/>
      <c r="K5" s="2117"/>
      <c r="L5" s="2117"/>
    </row>
    <row r="6" spans="1:12" s="2110" customFormat="1" ht="22.5" customHeight="1">
      <c r="A6" s="2107"/>
      <c r="B6" s="2118">
        <v>3</v>
      </c>
      <c r="C6" s="2119" t="s">
        <v>12</v>
      </c>
      <c r="D6" s="2119" t="s">
        <v>28</v>
      </c>
      <c r="E6" s="2120">
        <v>4</v>
      </c>
      <c r="F6" s="2120">
        <v>1</v>
      </c>
      <c r="G6" s="2121">
        <v>146.72</v>
      </c>
      <c r="H6" s="2121"/>
      <c r="I6" s="2122">
        <v>586.88</v>
      </c>
      <c r="J6" s="2123"/>
      <c r="K6" s="2117"/>
      <c r="L6" s="2117"/>
    </row>
    <row r="7" spans="1:12" s="2110" customFormat="1" ht="27" customHeight="1">
      <c r="A7" s="2107"/>
      <c r="B7" s="2118">
        <v>4</v>
      </c>
      <c r="C7" s="2119" t="s">
        <v>14</v>
      </c>
      <c r="D7" s="2119" t="s">
        <v>15</v>
      </c>
      <c r="E7" s="2120">
        <v>0.4112</v>
      </c>
      <c r="F7" s="2120">
        <v>1</v>
      </c>
      <c r="G7" s="2121">
        <v>1500</v>
      </c>
      <c r="H7" s="2121"/>
      <c r="I7" s="2122">
        <v>616.8</v>
      </c>
      <c r="J7" s="2123"/>
      <c r="K7" s="2117"/>
      <c r="L7" s="2117"/>
    </row>
    <row r="8" spans="1:12" s="2110" customFormat="1" ht="28.5" customHeight="1">
      <c r="A8" s="2107"/>
      <c r="B8" s="2118">
        <v>5</v>
      </c>
      <c r="C8" s="2119" t="s">
        <v>16</v>
      </c>
      <c r="D8" s="2119" t="s">
        <v>15</v>
      </c>
      <c r="E8" s="2120">
        <v>0.4112</v>
      </c>
      <c r="F8" s="2120">
        <v>2</v>
      </c>
      <c r="G8" s="2121">
        <v>1440</v>
      </c>
      <c r="H8" s="2121"/>
      <c r="I8" s="2122">
        <v>1184.256</v>
      </c>
      <c r="J8" s="2123"/>
      <c r="K8" s="2117"/>
      <c r="L8" s="2117"/>
    </row>
    <row r="9" spans="1:12" s="2110" customFormat="1" ht="25.5" customHeight="1">
      <c r="A9" s="2107"/>
      <c r="B9" s="2118">
        <v>6</v>
      </c>
      <c r="C9" s="2119" t="s">
        <v>17</v>
      </c>
      <c r="D9" s="2119" t="s">
        <v>15</v>
      </c>
      <c r="E9" s="2120">
        <v>0.4112</v>
      </c>
      <c r="F9" s="2120">
        <v>2</v>
      </c>
      <c r="G9" s="2121">
        <v>1320</v>
      </c>
      <c r="H9" s="2121"/>
      <c r="I9" s="2122">
        <v>1085.568</v>
      </c>
      <c r="J9" s="2123"/>
      <c r="K9" s="2117"/>
      <c r="L9" s="2117"/>
    </row>
    <row r="10" spans="1:12" s="2110" customFormat="1" ht="26.25" customHeight="1">
      <c r="A10" s="2107"/>
      <c r="B10" s="2118">
        <v>7</v>
      </c>
      <c r="C10" s="2119" t="s">
        <v>18</v>
      </c>
      <c r="D10" s="2119" t="s">
        <v>19</v>
      </c>
      <c r="E10" s="2120">
        <v>0.3</v>
      </c>
      <c r="F10" s="2120">
        <v>2</v>
      </c>
      <c r="G10" s="2121">
        <v>559.29</v>
      </c>
      <c r="H10" s="2121"/>
      <c r="I10" s="2122">
        <v>335.57399999999996</v>
      </c>
      <c r="J10" s="2123"/>
      <c r="K10" s="2117"/>
      <c r="L10" s="2117"/>
    </row>
    <row r="11" spans="1:12" s="2110" customFormat="1" ht="42.75" customHeight="1">
      <c r="A11" s="2107"/>
      <c r="B11" s="2118">
        <v>8</v>
      </c>
      <c r="C11" s="2119" t="s">
        <v>169</v>
      </c>
      <c r="D11" s="2119" t="s">
        <v>15</v>
      </c>
      <c r="E11" s="2120">
        <v>0.4112</v>
      </c>
      <c r="F11" s="2120">
        <v>2</v>
      </c>
      <c r="G11" s="2121">
        <v>1099</v>
      </c>
      <c r="H11" s="2121"/>
      <c r="I11" s="2122">
        <v>903.8176</v>
      </c>
      <c r="J11" s="2123"/>
      <c r="K11" s="2117"/>
      <c r="L11" s="2117"/>
    </row>
    <row r="12" spans="1:12" s="2110" customFormat="1" ht="33.75" customHeight="1">
      <c r="A12" s="2107"/>
      <c r="B12" s="2118">
        <v>9</v>
      </c>
      <c r="C12" s="2119" t="s">
        <v>105</v>
      </c>
      <c r="D12" s="2119" t="s">
        <v>15</v>
      </c>
      <c r="E12" s="2120">
        <v>0.4112</v>
      </c>
      <c r="F12" s="2120">
        <v>2</v>
      </c>
      <c r="G12" s="2124">
        <v>1710</v>
      </c>
      <c r="H12" s="2124"/>
      <c r="I12" s="2122">
        <v>1406.304</v>
      </c>
      <c r="J12" s="2123"/>
      <c r="K12" s="2117"/>
      <c r="L12" s="2117"/>
    </row>
    <row r="13" spans="1:12" s="2110" customFormat="1" ht="31.5" customHeight="1">
      <c r="A13" s="2107"/>
      <c r="B13" s="2118">
        <v>10</v>
      </c>
      <c r="C13" s="2119" t="s">
        <v>22</v>
      </c>
      <c r="D13" s="2119" t="s">
        <v>23</v>
      </c>
      <c r="E13" s="2120">
        <v>1</v>
      </c>
      <c r="F13" s="2120">
        <v>2</v>
      </c>
      <c r="G13" s="2121">
        <v>965</v>
      </c>
      <c r="H13" s="2121"/>
      <c r="I13" s="2122">
        <v>1930</v>
      </c>
      <c r="J13" s="2123"/>
      <c r="K13" s="2117"/>
      <c r="L13" s="2117"/>
    </row>
    <row r="14" spans="1:12" s="2110" customFormat="1" ht="30" customHeight="1">
      <c r="A14" s="2107"/>
      <c r="B14" s="2118">
        <v>11</v>
      </c>
      <c r="C14" s="2119" t="s">
        <v>25</v>
      </c>
      <c r="D14" s="2119" t="s">
        <v>15</v>
      </c>
      <c r="E14" s="2120">
        <v>0.4112</v>
      </c>
      <c r="F14" s="2120">
        <v>1</v>
      </c>
      <c r="G14" s="2125">
        <v>9936</v>
      </c>
      <c r="H14" s="2125"/>
      <c r="I14" s="2122">
        <v>4085.6832</v>
      </c>
      <c r="J14" s="2123"/>
      <c r="K14" s="2117"/>
      <c r="L14" s="2117"/>
    </row>
    <row r="15" spans="1:12" s="2110" customFormat="1" ht="40.5" customHeight="1">
      <c r="A15" s="2107"/>
      <c r="B15" s="2118">
        <v>12</v>
      </c>
      <c r="C15" s="2119" t="s">
        <v>136</v>
      </c>
      <c r="D15" s="2119" t="s">
        <v>30</v>
      </c>
      <c r="E15" s="2120">
        <v>0.4112</v>
      </c>
      <c r="F15" s="2120">
        <v>1</v>
      </c>
      <c r="G15" s="2121">
        <v>8039</v>
      </c>
      <c r="H15" s="2121"/>
      <c r="I15" s="2122">
        <v>3305.6368</v>
      </c>
      <c r="J15" s="2123"/>
      <c r="K15" s="2117"/>
      <c r="L15" s="2117"/>
    </row>
    <row r="16" spans="1:12" s="2110" customFormat="1" ht="24" customHeight="1">
      <c r="A16" s="2107"/>
      <c r="B16" s="2118">
        <v>13</v>
      </c>
      <c r="C16" s="2119" t="s">
        <v>32</v>
      </c>
      <c r="D16" s="2119" t="s">
        <v>33</v>
      </c>
      <c r="E16" s="2120">
        <v>200</v>
      </c>
      <c r="F16" s="2120" t="s">
        <v>34</v>
      </c>
      <c r="G16" s="2121">
        <v>22.39</v>
      </c>
      <c r="H16" s="2121"/>
      <c r="I16" s="2122">
        <v>4478</v>
      </c>
      <c r="J16" s="2123"/>
      <c r="K16" s="2117"/>
      <c r="L16" s="2126"/>
    </row>
    <row r="17" spans="1:12" s="2110" customFormat="1" ht="27.75" customHeight="1">
      <c r="A17" s="2107"/>
      <c r="B17" s="2118">
        <v>14</v>
      </c>
      <c r="C17" s="2119" t="s">
        <v>35</v>
      </c>
      <c r="D17" s="2119" t="s">
        <v>36</v>
      </c>
      <c r="E17" s="2120">
        <v>0.3</v>
      </c>
      <c r="F17" s="2120" t="s">
        <v>34</v>
      </c>
      <c r="G17" s="2121">
        <v>408.6</v>
      </c>
      <c r="H17" s="2121"/>
      <c r="I17" s="2122">
        <v>122.58</v>
      </c>
      <c r="J17" s="2123"/>
      <c r="K17" s="2117"/>
      <c r="L17" s="2117"/>
    </row>
    <row r="18" spans="1:12" s="2110" customFormat="1" ht="24.75" customHeight="1">
      <c r="A18" s="2107"/>
      <c r="B18" s="2118">
        <v>15</v>
      </c>
      <c r="C18" s="2119" t="s">
        <v>37</v>
      </c>
      <c r="D18" s="2119" t="s">
        <v>38</v>
      </c>
      <c r="E18" s="2120">
        <v>50</v>
      </c>
      <c r="F18" s="2120" t="s">
        <v>34</v>
      </c>
      <c r="G18" s="2121">
        <v>20.13</v>
      </c>
      <c r="H18" s="2121"/>
      <c r="I18" s="2122">
        <v>1006.5</v>
      </c>
      <c r="J18" s="2123"/>
      <c r="K18" s="2117"/>
      <c r="L18" s="2117"/>
    </row>
    <row r="19" spans="1:12" s="2110" customFormat="1" ht="36" customHeight="1">
      <c r="A19" s="2107"/>
      <c r="B19" s="2118">
        <v>16</v>
      </c>
      <c r="C19" s="2119" t="s">
        <v>39</v>
      </c>
      <c r="D19" s="2119" t="s">
        <v>33</v>
      </c>
      <c r="E19" s="2120">
        <v>100</v>
      </c>
      <c r="F19" s="2120" t="s">
        <v>34</v>
      </c>
      <c r="G19" s="2121">
        <v>41.8</v>
      </c>
      <c r="H19" s="2121"/>
      <c r="I19" s="2122">
        <v>4180</v>
      </c>
      <c r="J19" s="2123"/>
      <c r="K19" s="2117"/>
      <c r="L19" s="2117"/>
    </row>
    <row r="20" spans="2:12" ht="26.25" customHeight="1">
      <c r="B20" s="2118">
        <v>17</v>
      </c>
      <c r="C20" s="2119" t="s">
        <v>50</v>
      </c>
      <c r="D20" s="2119" t="s">
        <v>15</v>
      </c>
      <c r="E20" s="2120">
        <v>0.4112</v>
      </c>
      <c r="F20" s="2120">
        <v>12</v>
      </c>
      <c r="G20" s="2121">
        <v>3290</v>
      </c>
      <c r="H20" s="2121"/>
      <c r="I20" s="2122">
        <v>16234.176000000001</v>
      </c>
      <c r="J20" s="2123"/>
      <c r="K20" s="2127"/>
      <c r="L20" s="2127"/>
    </row>
    <row r="21" spans="2:12" ht="27.75" customHeight="1">
      <c r="B21" s="2118">
        <v>18</v>
      </c>
      <c r="C21" s="2119" t="s">
        <v>46</v>
      </c>
      <c r="D21" s="2119"/>
      <c r="E21" s="2120"/>
      <c r="F21" s="2120" t="s">
        <v>47</v>
      </c>
      <c r="G21" s="2121"/>
      <c r="H21" s="2121"/>
      <c r="I21" s="2122">
        <v>6316.031999999999</v>
      </c>
      <c r="J21" s="2123"/>
      <c r="K21" s="2127"/>
      <c r="L21" s="2127"/>
    </row>
    <row r="22" spans="2:12" ht="21.75" customHeight="1">
      <c r="B22" s="2118">
        <v>19</v>
      </c>
      <c r="C22" s="2128" t="s">
        <v>240</v>
      </c>
      <c r="D22" s="2119" t="s">
        <v>38</v>
      </c>
      <c r="E22" s="2129">
        <v>411.2</v>
      </c>
      <c r="F22" s="2129">
        <v>12</v>
      </c>
      <c r="G22" s="2130">
        <v>0.21</v>
      </c>
      <c r="H22" s="2131"/>
      <c r="I22" s="2122">
        <v>1036.224</v>
      </c>
      <c r="J22" s="2123"/>
      <c r="K22" s="2127"/>
      <c r="L22" s="2127"/>
    </row>
    <row r="23" spans="2:12" ht="18.75" customHeight="1">
      <c r="B23" s="2118">
        <v>20</v>
      </c>
      <c r="C23" s="2119" t="s">
        <v>137</v>
      </c>
      <c r="D23" s="2119"/>
      <c r="E23" s="2120"/>
      <c r="F23" s="2120"/>
      <c r="G23" s="2121"/>
      <c r="H23" s="2121"/>
      <c r="I23" s="2122">
        <v>9500</v>
      </c>
      <c r="J23" s="2123"/>
      <c r="K23" s="2127"/>
      <c r="L23" s="2127"/>
    </row>
    <row r="24" spans="1:12" s="2110" customFormat="1" ht="22.5" customHeight="1">
      <c r="A24" s="2107"/>
      <c r="B24" s="2118">
        <v>21</v>
      </c>
      <c r="C24" s="2132" t="s">
        <v>71</v>
      </c>
      <c r="D24" s="2133" t="s">
        <v>66</v>
      </c>
      <c r="E24" s="2134">
        <v>2</v>
      </c>
      <c r="F24" s="2134">
        <v>1</v>
      </c>
      <c r="G24" s="2134">
        <v>1585.23</v>
      </c>
      <c r="H24" s="2134"/>
      <c r="I24" s="2135">
        <v>3170.46</v>
      </c>
      <c r="J24" s="2123"/>
      <c r="K24" s="2117"/>
      <c r="L24" s="2117"/>
    </row>
    <row r="25" spans="1:12" s="2110" customFormat="1" ht="22.5" customHeight="1">
      <c r="A25" s="2107"/>
      <c r="B25" s="2118">
        <v>22</v>
      </c>
      <c r="C25" s="2136" t="s">
        <v>72</v>
      </c>
      <c r="D25" s="2136" t="s">
        <v>73</v>
      </c>
      <c r="E25" s="2137">
        <v>2</v>
      </c>
      <c r="F25" s="2137">
        <v>1</v>
      </c>
      <c r="G25" s="2138">
        <v>4152</v>
      </c>
      <c r="H25" s="2139"/>
      <c r="I25" s="2140">
        <v>8304</v>
      </c>
      <c r="J25" s="2123"/>
      <c r="K25" s="2117"/>
      <c r="L25" s="2117"/>
    </row>
    <row r="26" spans="1:12" s="2110" customFormat="1" ht="22.5" customHeight="1">
      <c r="A26" s="2107"/>
      <c r="B26" s="2118">
        <v>23</v>
      </c>
      <c r="C26" s="2133" t="s">
        <v>74</v>
      </c>
      <c r="D26" s="2133" t="s">
        <v>75</v>
      </c>
      <c r="E26" s="2134">
        <v>1</v>
      </c>
      <c r="F26" s="2134">
        <v>1</v>
      </c>
      <c r="G26" s="2134">
        <v>4152</v>
      </c>
      <c r="H26" s="2134"/>
      <c r="I26" s="2135">
        <v>4152</v>
      </c>
      <c r="J26" s="2123"/>
      <c r="K26" s="2117"/>
      <c r="L26" s="2117"/>
    </row>
    <row r="27" spans="1:12" s="2110" customFormat="1" ht="18" customHeight="1">
      <c r="A27" s="2107"/>
      <c r="B27" s="2118">
        <v>24</v>
      </c>
      <c r="C27" s="2133" t="s">
        <v>67</v>
      </c>
      <c r="D27" s="2133" t="s">
        <v>66</v>
      </c>
      <c r="E27" s="2134">
        <v>3</v>
      </c>
      <c r="F27" s="2134">
        <v>1</v>
      </c>
      <c r="G27" s="2134">
        <v>1124.6</v>
      </c>
      <c r="H27" s="2134"/>
      <c r="I27" s="2135">
        <v>3373.8</v>
      </c>
      <c r="J27" s="2123"/>
      <c r="K27" s="2117"/>
      <c r="L27" s="2117"/>
    </row>
    <row r="28" spans="1:12" s="2110" customFormat="1" ht="24" customHeight="1">
      <c r="A28" s="2107"/>
      <c r="B28" s="2118">
        <v>25</v>
      </c>
      <c r="C28" s="2132" t="s">
        <v>68</v>
      </c>
      <c r="D28" s="2133" t="s">
        <v>69</v>
      </c>
      <c r="E28" s="2134">
        <v>1</v>
      </c>
      <c r="F28" s="2134">
        <v>1</v>
      </c>
      <c r="G28" s="2138">
        <v>531</v>
      </c>
      <c r="H28" s="2139"/>
      <c r="I28" s="2135">
        <v>531</v>
      </c>
      <c r="J28" s="2123"/>
      <c r="K28" s="2117"/>
      <c r="L28" s="2117"/>
    </row>
    <row r="29" spans="2:12" ht="12">
      <c r="B29" s="2141" t="s">
        <v>53</v>
      </c>
      <c r="C29" s="2141"/>
      <c r="D29" s="2141"/>
      <c r="E29" s="2141"/>
      <c r="F29" s="2141"/>
      <c r="G29" s="2142"/>
      <c r="H29" s="2142"/>
      <c r="I29" s="2143">
        <v>83955.29160000001</v>
      </c>
      <c r="J29" s="2144"/>
      <c r="K29" s="2127"/>
      <c r="L29" s="2127"/>
    </row>
    <row r="31" ht="12">
      <c r="I31" s="2145"/>
    </row>
    <row r="35" ht="12">
      <c r="C35" s="2146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5"/>
  <sheetViews>
    <sheetView workbookViewId="0" topLeftCell="B1">
      <selection activeCell="B1" sqref="B1"/>
    </sheetView>
  </sheetViews>
  <sheetFormatPr defaultColWidth="9.140625" defaultRowHeight="12.75"/>
  <cols>
    <col min="1" max="1" width="0" style="224" hidden="1" customWidth="1"/>
    <col min="2" max="2" width="7.00390625" style="224" customWidth="1"/>
    <col min="3" max="3" width="50.00390625" style="224" customWidth="1"/>
    <col min="4" max="4" width="18.00390625" style="224" customWidth="1"/>
    <col min="5" max="5" width="11.140625" style="224" customWidth="1"/>
    <col min="6" max="6" width="9.57421875" style="224" customWidth="1"/>
    <col min="7" max="7" width="11.57421875" style="224" customWidth="1"/>
    <col min="8" max="8" width="12.7109375" style="224" customWidth="1"/>
    <col min="9" max="9" width="6.7109375" style="225" customWidth="1"/>
    <col min="10" max="10" width="3.421875" style="226" customWidth="1"/>
    <col min="11" max="16384" width="9.140625" style="226" customWidth="1"/>
  </cols>
  <sheetData>
    <row r="1" spans="1:9" s="227" customFormat="1" ht="51" customHeight="1">
      <c r="A1" s="224"/>
      <c r="B1" s="3399" t="s">
        <v>81</v>
      </c>
      <c r="C1" s="3399"/>
      <c r="D1" s="3399"/>
      <c r="E1" s="3399"/>
      <c r="F1" s="3399"/>
      <c r="G1" s="3399"/>
      <c r="H1" s="3399"/>
      <c r="I1" s="225"/>
    </row>
    <row r="2" spans="1:11" s="227" customFormat="1" ht="25.5" customHeight="1">
      <c r="A2" s="224"/>
      <c r="B2" s="228" t="s">
        <v>1</v>
      </c>
      <c r="C2" s="229" t="s">
        <v>2</v>
      </c>
      <c r="D2" s="229" t="s">
        <v>3</v>
      </c>
      <c r="E2" s="230" t="s">
        <v>4</v>
      </c>
      <c r="F2" s="230" t="s">
        <v>5</v>
      </c>
      <c r="G2" s="231" t="s">
        <v>6</v>
      </c>
      <c r="H2" s="231" t="s">
        <v>7</v>
      </c>
      <c r="I2" s="232"/>
      <c r="J2" s="233"/>
      <c r="K2" s="233"/>
    </row>
    <row r="3" spans="1:11" s="227" customFormat="1" ht="26.25" customHeight="1">
      <c r="A3" s="224"/>
      <c r="B3" s="234">
        <v>1</v>
      </c>
      <c r="C3" s="235" t="s">
        <v>8</v>
      </c>
      <c r="D3" s="235" t="s">
        <v>9</v>
      </c>
      <c r="E3" s="236">
        <v>1</v>
      </c>
      <c r="F3" s="236">
        <v>1</v>
      </c>
      <c r="G3" s="237">
        <v>5460</v>
      </c>
      <c r="H3" s="238">
        <v>5460</v>
      </c>
      <c r="I3" s="232"/>
      <c r="J3" s="233"/>
      <c r="K3" s="233"/>
    </row>
    <row r="4" spans="1:11" s="227" customFormat="1" ht="35.25" customHeight="1">
      <c r="A4" s="224"/>
      <c r="B4" s="234">
        <v>2</v>
      </c>
      <c r="C4" s="235" t="s">
        <v>10</v>
      </c>
      <c r="D4" s="235" t="s">
        <v>11</v>
      </c>
      <c r="E4" s="236">
        <v>0.2</v>
      </c>
      <c r="F4" s="236">
        <v>2</v>
      </c>
      <c r="G4" s="239">
        <v>6500</v>
      </c>
      <c r="H4" s="238">
        <v>2600</v>
      </c>
      <c r="I4" s="232"/>
      <c r="J4" s="233"/>
      <c r="K4" s="233"/>
    </row>
    <row r="5" spans="1:11" s="227" customFormat="1" ht="51" customHeight="1">
      <c r="A5" s="224"/>
      <c r="B5" s="234">
        <v>3</v>
      </c>
      <c r="C5" s="235" t="s">
        <v>12</v>
      </c>
      <c r="D5" s="235" t="s">
        <v>13</v>
      </c>
      <c r="E5" s="236">
        <v>60</v>
      </c>
      <c r="F5" s="236">
        <v>2</v>
      </c>
      <c r="G5" s="239">
        <v>146.72</v>
      </c>
      <c r="H5" s="238">
        <v>17606.4</v>
      </c>
      <c r="I5" s="232"/>
      <c r="J5" s="233"/>
      <c r="K5" s="233"/>
    </row>
    <row r="6" spans="1:11" s="227" customFormat="1" ht="28.5" customHeight="1">
      <c r="A6" s="224"/>
      <c r="B6" s="234">
        <v>4</v>
      </c>
      <c r="C6" s="235" t="s">
        <v>82</v>
      </c>
      <c r="D6" s="235" t="s">
        <v>15</v>
      </c>
      <c r="E6" s="236">
        <v>4.0625</v>
      </c>
      <c r="F6" s="236">
        <v>2</v>
      </c>
      <c r="G6" s="239">
        <v>1500</v>
      </c>
      <c r="H6" s="238">
        <v>12187.5</v>
      </c>
      <c r="I6" s="232"/>
      <c r="J6" s="233"/>
      <c r="K6" s="233"/>
    </row>
    <row r="7" spans="1:11" s="227" customFormat="1" ht="34.5" customHeight="1">
      <c r="A7" s="224"/>
      <c r="B7" s="234">
        <v>5</v>
      </c>
      <c r="C7" s="235" t="s">
        <v>16</v>
      </c>
      <c r="D7" s="235" t="s">
        <v>15</v>
      </c>
      <c r="E7" s="236">
        <v>4.0625</v>
      </c>
      <c r="F7" s="236">
        <v>2</v>
      </c>
      <c r="G7" s="240">
        <v>1440</v>
      </c>
      <c r="H7" s="238">
        <v>11700</v>
      </c>
      <c r="I7" s="232"/>
      <c r="J7" s="233"/>
      <c r="K7" s="233"/>
    </row>
    <row r="8" spans="1:11" s="227" customFormat="1" ht="36" customHeight="1">
      <c r="A8" s="224"/>
      <c r="B8" s="234">
        <v>6</v>
      </c>
      <c r="C8" s="235" t="s">
        <v>17</v>
      </c>
      <c r="D8" s="235" t="s">
        <v>15</v>
      </c>
      <c r="E8" s="236">
        <v>4.0625</v>
      </c>
      <c r="F8" s="236">
        <v>2</v>
      </c>
      <c r="G8" s="240">
        <v>1320</v>
      </c>
      <c r="H8" s="238">
        <v>10725</v>
      </c>
      <c r="I8" s="232"/>
      <c r="J8" s="233"/>
      <c r="K8" s="233"/>
    </row>
    <row r="9" spans="1:11" s="227" customFormat="1" ht="61.5" customHeight="1">
      <c r="A9" s="224"/>
      <c r="B9" s="234">
        <v>7</v>
      </c>
      <c r="C9" s="235" t="s">
        <v>20</v>
      </c>
      <c r="D9" s="235" t="s">
        <v>15</v>
      </c>
      <c r="E9" s="236">
        <v>4.0625</v>
      </c>
      <c r="F9" s="236">
        <v>2</v>
      </c>
      <c r="G9" s="240">
        <v>1500</v>
      </c>
      <c r="H9" s="238">
        <v>12187.5</v>
      </c>
      <c r="I9" s="232"/>
      <c r="J9" s="233"/>
      <c r="K9" s="233"/>
    </row>
    <row r="10" spans="1:11" s="227" customFormat="1" ht="62.25" customHeight="1">
      <c r="A10" s="224"/>
      <c r="B10" s="234">
        <v>8</v>
      </c>
      <c r="C10" s="235" t="s">
        <v>21</v>
      </c>
      <c r="D10" s="235" t="s">
        <v>15</v>
      </c>
      <c r="E10" s="236">
        <v>4.0625</v>
      </c>
      <c r="F10" s="236">
        <v>2</v>
      </c>
      <c r="G10" s="241">
        <v>1710</v>
      </c>
      <c r="H10" s="238">
        <v>13893.75</v>
      </c>
      <c r="I10" s="232"/>
      <c r="J10" s="233"/>
      <c r="K10" s="233"/>
    </row>
    <row r="11" spans="1:11" s="227" customFormat="1" ht="27.75" customHeight="1">
      <c r="A11" s="224"/>
      <c r="B11" s="234">
        <v>9</v>
      </c>
      <c r="C11" s="235" t="s">
        <v>25</v>
      </c>
      <c r="D11" s="235" t="s">
        <v>15</v>
      </c>
      <c r="E11" s="236">
        <v>4.0625</v>
      </c>
      <c r="F11" s="236">
        <v>1</v>
      </c>
      <c r="G11" s="242">
        <v>9936</v>
      </c>
      <c r="H11" s="238">
        <v>40365</v>
      </c>
      <c r="I11" s="232"/>
      <c r="J11" s="233"/>
      <c r="K11" s="233"/>
    </row>
    <row r="12" spans="1:11" s="227" customFormat="1" ht="24.75" customHeight="1">
      <c r="A12" s="224"/>
      <c r="B12" s="234">
        <v>10</v>
      </c>
      <c r="C12" s="235" t="s">
        <v>26</v>
      </c>
      <c r="D12" s="235" t="s">
        <v>9</v>
      </c>
      <c r="E12" s="236">
        <v>1</v>
      </c>
      <c r="F12" s="236">
        <v>2</v>
      </c>
      <c r="G12" s="242">
        <v>3036.14</v>
      </c>
      <c r="H12" s="238">
        <v>6072.28</v>
      </c>
      <c r="I12" s="232"/>
      <c r="J12" s="233"/>
      <c r="K12" s="233"/>
    </row>
    <row r="13" spans="1:11" s="227" customFormat="1" ht="90" customHeight="1">
      <c r="A13" s="224"/>
      <c r="B13" s="234">
        <v>11</v>
      </c>
      <c r="C13" s="235" t="s">
        <v>27</v>
      </c>
      <c r="D13" s="235" t="s">
        <v>28</v>
      </c>
      <c r="E13" s="236">
        <v>4</v>
      </c>
      <c r="F13" s="236">
        <v>12</v>
      </c>
      <c r="G13" s="241">
        <v>266.33</v>
      </c>
      <c r="H13" s="238">
        <v>12783.84</v>
      </c>
      <c r="I13" s="232"/>
      <c r="J13" s="233"/>
      <c r="K13" s="233"/>
    </row>
    <row r="14" spans="1:11" s="227" customFormat="1" ht="33.75" customHeight="1">
      <c r="A14" s="224"/>
      <c r="B14" s="234">
        <v>12</v>
      </c>
      <c r="C14" s="235" t="s">
        <v>31</v>
      </c>
      <c r="D14" s="235" t="s">
        <v>28</v>
      </c>
      <c r="E14" s="236">
        <v>1</v>
      </c>
      <c r="F14" s="236">
        <v>1</v>
      </c>
      <c r="G14" s="241">
        <v>2000</v>
      </c>
      <c r="H14" s="238">
        <v>2000</v>
      </c>
      <c r="I14" s="232"/>
      <c r="J14" s="233"/>
      <c r="K14" s="233"/>
    </row>
    <row r="15" spans="1:11" s="227" customFormat="1" ht="39.75" customHeight="1">
      <c r="A15" s="224"/>
      <c r="B15" s="234">
        <v>13</v>
      </c>
      <c r="C15" s="235" t="s">
        <v>29</v>
      </c>
      <c r="D15" s="235" t="s">
        <v>30</v>
      </c>
      <c r="E15" s="236">
        <v>4.0625</v>
      </c>
      <c r="F15" s="236">
        <v>1</v>
      </c>
      <c r="G15" s="240">
        <v>14039</v>
      </c>
      <c r="H15" s="238">
        <v>57033.4375</v>
      </c>
      <c r="I15" s="232"/>
      <c r="J15" s="233"/>
      <c r="K15" s="233"/>
    </row>
    <row r="16" spans="1:11" s="227" customFormat="1" ht="33.75" customHeight="1">
      <c r="A16" s="224"/>
      <c r="B16" s="234">
        <v>14</v>
      </c>
      <c r="C16" s="235" t="s">
        <v>32</v>
      </c>
      <c r="D16" s="235" t="s">
        <v>33</v>
      </c>
      <c r="E16" s="236">
        <v>500</v>
      </c>
      <c r="F16" s="236" t="s">
        <v>34</v>
      </c>
      <c r="G16" s="240">
        <v>22.39</v>
      </c>
      <c r="H16" s="238">
        <v>11195</v>
      </c>
      <c r="I16" s="232"/>
      <c r="J16" s="233"/>
      <c r="K16" s="233"/>
    </row>
    <row r="17" spans="1:11" s="227" customFormat="1" ht="36" customHeight="1">
      <c r="A17" s="224"/>
      <c r="B17" s="234">
        <v>15</v>
      </c>
      <c r="C17" s="235" t="s">
        <v>35</v>
      </c>
      <c r="D17" s="235" t="s">
        <v>36</v>
      </c>
      <c r="E17" s="236">
        <v>1</v>
      </c>
      <c r="F17" s="236" t="s">
        <v>34</v>
      </c>
      <c r="G17" s="240">
        <v>408.6</v>
      </c>
      <c r="H17" s="238">
        <v>408.6</v>
      </c>
      <c r="I17" s="232"/>
      <c r="J17" s="233"/>
      <c r="K17" s="233"/>
    </row>
    <row r="18" spans="1:11" s="227" customFormat="1" ht="21" customHeight="1">
      <c r="A18" s="224"/>
      <c r="B18" s="234">
        <v>16</v>
      </c>
      <c r="C18" s="235" t="s">
        <v>37</v>
      </c>
      <c r="D18" s="235" t="s">
        <v>38</v>
      </c>
      <c r="E18" s="236">
        <v>200</v>
      </c>
      <c r="F18" s="236" t="s">
        <v>34</v>
      </c>
      <c r="G18" s="240">
        <v>20.13</v>
      </c>
      <c r="H18" s="238">
        <v>4026</v>
      </c>
      <c r="I18" s="232"/>
      <c r="J18" s="233"/>
      <c r="K18" s="233"/>
    </row>
    <row r="19" spans="2:11" ht="21" customHeight="1">
      <c r="B19" s="234">
        <v>17</v>
      </c>
      <c r="C19" s="235" t="s">
        <v>39</v>
      </c>
      <c r="D19" s="235" t="s">
        <v>33</v>
      </c>
      <c r="E19" s="236">
        <v>230</v>
      </c>
      <c r="F19" s="236" t="s">
        <v>34</v>
      </c>
      <c r="G19" s="240">
        <v>41.8</v>
      </c>
      <c r="H19" s="238">
        <v>9614</v>
      </c>
      <c r="I19" s="232"/>
      <c r="J19" s="243"/>
      <c r="K19" s="243"/>
    </row>
    <row r="20" spans="2:11" ht="31.5" customHeight="1">
      <c r="B20" s="234">
        <v>18</v>
      </c>
      <c r="C20" s="235" t="s">
        <v>40</v>
      </c>
      <c r="D20" s="235" t="s">
        <v>38</v>
      </c>
      <c r="E20" s="236">
        <v>230</v>
      </c>
      <c r="F20" s="236" t="s">
        <v>34</v>
      </c>
      <c r="G20" s="240">
        <v>170.7</v>
      </c>
      <c r="H20" s="238">
        <v>39261</v>
      </c>
      <c r="I20" s="232"/>
      <c r="J20" s="243"/>
      <c r="K20" s="243"/>
    </row>
    <row r="21" spans="2:11" ht="29.25" customHeight="1">
      <c r="B21" s="234">
        <v>19</v>
      </c>
      <c r="C21" s="235" t="s">
        <v>41</v>
      </c>
      <c r="D21" s="235" t="s">
        <v>38</v>
      </c>
      <c r="E21" s="236">
        <v>50</v>
      </c>
      <c r="F21" s="236" t="s">
        <v>34</v>
      </c>
      <c r="G21" s="240">
        <v>183.3</v>
      </c>
      <c r="H21" s="238">
        <v>9165</v>
      </c>
      <c r="I21" s="232"/>
      <c r="J21" s="243"/>
      <c r="K21" s="243"/>
    </row>
    <row r="22" spans="2:11" ht="21.75" customHeight="1">
      <c r="B22" s="234">
        <v>20</v>
      </c>
      <c r="C22" s="235" t="s">
        <v>42</v>
      </c>
      <c r="D22" s="235" t="s">
        <v>38</v>
      </c>
      <c r="E22" s="236">
        <v>100</v>
      </c>
      <c r="F22" s="236" t="s">
        <v>34</v>
      </c>
      <c r="G22" s="240">
        <v>36.39</v>
      </c>
      <c r="H22" s="238">
        <v>3639</v>
      </c>
      <c r="I22" s="232"/>
      <c r="J22" s="243"/>
      <c r="K22" s="243"/>
    </row>
    <row r="23" spans="2:11" ht="21.75" customHeight="1">
      <c r="B23" s="234">
        <v>21</v>
      </c>
      <c r="C23" s="235" t="s">
        <v>43</v>
      </c>
      <c r="D23" s="235" t="s">
        <v>38</v>
      </c>
      <c r="E23" s="236">
        <v>150</v>
      </c>
      <c r="F23" s="236" t="s">
        <v>34</v>
      </c>
      <c r="G23" s="240">
        <v>137</v>
      </c>
      <c r="H23" s="238">
        <v>20550</v>
      </c>
      <c r="I23" s="232"/>
      <c r="J23" s="243"/>
      <c r="K23" s="243"/>
    </row>
    <row r="24" spans="2:11" ht="21.75" customHeight="1">
      <c r="B24" s="234">
        <v>22</v>
      </c>
      <c r="C24" s="235" t="s">
        <v>44</v>
      </c>
      <c r="D24" s="235" t="s">
        <v>45</v>
      </c>
      <c r="E24" s="236">
        <v>0.42</v>
      </c>
      <c r="F24" s="236">
        <v>2</v>
      </c>
      <c r="G24" s="240">
        <v>1514.7</v>
      </c>
      <c r="H24" s="238">
        <v>1272.348</v>
      </c>
      <c r="I24" s="232"/>
      <c r="J24" s="243"/>
      <c r="K24" s="243"/>
    </row>
    <row r="25" spans="2:11" ht="18.75" customHeight="1">
      <c r="B25" s="234">
        <v>23</v>
      </c>
      <c r="C25" s="235" t="s">
        <v>63</v>
      </c>
      <c r="D25" s="235" t="s">
        <v>83</v>
      </c>
      <c r="E25" s="236">
        <v>2</v>
      </c>
      <c r="F25" s="236">
        <v>12</v>
      </c>
      <c r="G25" s="240">
        <v>10641.83</v>
      </c>
      <c r="H25" s="238">
        <v>255403.92</v>
      </c>
      <c r="I25" s="232"/>
      <c r="J25" s="243"/>
      <c r="K25" s="243"/>
    </row>
    <row r="26" spans="1:11" s="227" customFormat="1" ht="26.25" customHeight="1">
      <c r="A26" s="224"/>
      <c r="B26" s="234">
        <v>24</v>
      </c>
      <c r="C26" s="235" t="s">
        <v>50</v>
      </c>
      <c r="D26" s="235" t="s">
        <v>15</v>
      </c>
      <c r="E26" s="236">
        <v>4.0625</v>
      </c>
      <c r="F26" s="236">
        <v>12</v>
      </c>
      <c r="G26" s="240">
        <v>3290</v>
      </c>
      <c r="H26" s="238">
        <v>160387.5</v>
      </c>
      <c r="I26" s="232"/>
      <c r="J26" s="233"/>
      <c r="K26" s="233"/>
    </row>
    <row r="27" spans="2:11" ht="24" customHeight="1">
      <c r="B27" s="234">
        <v>25</v>
      </c>
      <c r="C27" s="235" t="s">
        <v>46</v>
      </c>
      <c r="D27" s="235"/>
      <c r="E27" s="236"/>
      <c r="F27" s="236" t="s">
        <v>47</v>
      </c>
      <c r="G27" s="240"/>
      <c r="H27" s="238">
        <v>62692.5</v>
      </c>
      <c r="I27" s="232"/>
      <c r="J27" s="243"/>
      <c r="K27" s="243"/>
    </row>
    <row r="28" spans="2:11" ht="24" customHeight="1">
      <c r="B28" s="234">
        <v>26</v>
      </c>
      <c r="C28" s="235" t="s">
        <v>84</v>
      </c>
      <c r="D28" s="235" t="s">
        <v>15</v>
      </c>
      <c r="E28" s="236">
        <v>4.0625</v>
      </c>
      <c r="F28" s="236">
        <v>12</v>
      </c>
      <c r="G28" s="239">
        <v>1170</v>
      </c>
      <c r="H28" s="238">
        <v>57037.5</v>
      </c>
      <c r="I28" s="232"/>
      <c r="J28" s="243"/>
      <c r="K28" s="243"/>
    </row>
    <row r="29" spans="2:11" ht="24" customHeight="1">
      <c r="B29" s="234">
        <v>27</v>
      </c>
      <c r="C29" s="235" t="s">
        <v>48</v>
      </c>
      <c r="D29" s="235" t="s">
        <v>38</v>
      </c>
      <c r="E29" s="236"/>
      <c r="F29" s="236"/>
      <c r="G29" s="240"/>
      <c r="H29" s="238">
        <v>10237.5</v>
      </c>
      <c r="I29" s="232"/>
      <c r="J29" s="243"/>
      <c r="K29" s="243"/>
    </row>
    <row r="30" spans="2:11" ht="24" customHeight="1">
      <c r="B30" s="234">
        <v>28</v>
      </c>
      <c r="C30" s="235" t="s">
        <v>64</v>
      </c>
      <c r="D30" s="235"/>
      <c r="E30" s="244"/>
      <c r="F30" s="244"/>
      <c r="G30" s="244"/>
      <c r="H30" s="238">
        <v>100000</v>
      </c>
      <c r="I30" s="232"/>
      <c r="J30" s="243"/>
      <c r="K30" s="243"/>
    </row>
    <row r="31" spans="2:11" ht="24" customHeight="1">
      <c r="B31" s="234">
        <v>30</v>
      </c>
      <c r="C31" s="245" t="s">
        <v>71</v>
      </c>
      <c r="D31" s="246" t="s">
        <v>66</v>
      </c>
      <c r="E31" s="244">
        <v>36</v>
      </c>
      <c r="F31" s="244">
        <v>1</v>
      </c>
      <c r="G31" s="244">
        <v>1585.23</v>
      </c>
      <c r="H31" s="247">
        <v>57068.28</v>
      </c>
      <c r="I31" s="232"/>
      <c r="J31" s="243"/>
      <c r="K31" s="243"/>
    </row>
    <row r="32" spans="2:11" ht="15.75" customHeight="1">
      <c r="B32" s="234">
        <v>31</v>
      </c>
      <c r="C32" s="246" t="s">
        <v>65</v>
      </c>
      <c r="D32" s="246" t="s">
        <v>66</v>
      </c>
      <c r="E32" s="244">
        <v>36</v>
      </c>
      <c r="F32" s="244">
        <v>1</v>
      </c>
      <c r="G32" s="244">
        <v>1443.34</v>
      </c>
      <c r="H32" s="247">
        <v>51960.24</v>
      </c>
      <c r="I32" s="248"/>
      <c r="J32" s="243"/>
      <c r="K32" s="243"/>
    </row>
    <row r="33" spans="2:8" ht="18.75" customHeight="1">
      <c r="B33" s="234">
        <v>32</v>
      </c>
      <c r="C33" s="246" t="s">
        <v>85</v>
      </c>
      <c r="D33" s="246" t="s">
        <v>73</v>
      </c>
      <c r="E33" s="244">
        <v>30</v>
      </c>
      <c r="F33" s="244">
        <v>1</v>
      </c>
      <c r="G33" s="244">
        <v>260</v>
      </c>
      <c r="H33" s="249">
        <v>7800</v>
      </c>
    </row>
    <row r="34" spans="2:8" ht="15.75" customHeight="1">
      <c r="B34" s="234">
        <v>33</v>
      </c>
      <c r="C34" s="246" t="s">
        <v>86</v>
      </c>
      <c r="D34" s="246" t="s">
        <v>66</v>
      </c>
      <c r="E34" s="244">
        <v>36</v>
      </c>
      <c r="F34" s="244">
        <v>1</v>
      </c>
      <c r="G34" s="244">
        <v>982.88</v>
      </c>
      <c r="H34" s="249">
        <v>35383.68</v>
      </c>
    </row>
    <row r="35" spans="2:8" ht="18.75" customHeight="1">
      <c r="B35" s="234">
        <v>34</v>
      </c>
      <c r="C35" s="245" t="s">
        <v>87</v>
      </c>
      <c r="D35" s="246" t="s">
        <v>66</v>
      </c>
      <c r="E35" s="250" t="s">
        <v>54</v>
      </c>
      <c r="F35" s="251" t="s">
        <v>88</v>
      </c>
      <c r="G35" s="251"/>
      <c r="H35" s="252">
        <v>271189</v>
      </c>
    </row>
    <row r="36" spans="2:8" ht="17.25" customHeight="1">
      <c r="B36" s="234">
        <v>35</v>
      </c>
      <c r="C36" s="253" t="s">
        <v>89</v>
      </c>
      <c r="D36" s="254" t="s">
        <v>90</v>
      </c>
      <c r="E36" s="255">
        <v>26</v>
      </c>
      <c r="F36" s="255">
        <v>1</v>
      </c>
      <c r="G36" s="255">
        <v>750</v>
      </c>
      <c r="H36" s="256">
        <v>19500</v>
      </c>
    </row>
    <row r="37" spans="2:8" ht="16.5" customHeight="1">
      <c r="B37" s="234">
        <v>36</v>
      </c>
      <c r="C37" s="235" t="s">
        <v>91</v>
      </c>
      <c r="D37" s="235" t="s">
        <v>38</v>
      </c>
      <c r="E37" s="244">
        <v>80</v>
      </c>
      <c r="F37" s="244">
        <v>1</v>
      </c>
      <c r="G37" s="244">
        <v>400</v>
      </c>
      <c r="H37" s="257">
        <v>40000</v>
      </c>
    </row>
    <row r="38" spans="2:8" ht="15">
      <c r="B38" s="258" t="s">
        <v>92</v>
      </c>
      <c r="C38" s="259"/>
      <c r="D38" s="259"/>
      <c r="E38" s="259"/>
      <c r="F38" s="259"/>
      <c r="G38" s="260"/>
      <c r="H38" s="261">
        <v>1432405.7755</v>
      </c>
    </row>
    <row r="39" ht="12">
      <c r="H39" s="262"/>
    </row>
    <row r="40" spans="5:7" ht="12">
      <c r="E40" s="263"/>
      <c r="F40" s="263"/>
      <c r="G40" s="263"/>
    </row>
    <row r="41" spans="5:7" ht="12">
      <c r="E41" s="263"/>
      <c r="F41" s="263"/>
      <c r="G41" s="263"/>
    </row>
    <row r="43" spans="6:7" ht="12">
      <c r="F43" s="264"/>
      <c r="G43" s="264"/>
    </row>
    <row r="44" spans="6:7" ht="12">
      <c r="F44" s="264"/>
      <c r="G44" s="264"/>
    </row>
    <row r="46" spans="6:7" ht="12">
      <c r="F46" s="263"/>
      <c r="G46" s="263"/>
    </row>
    <row r="81" ht="12">
      <c r="B81" s="224" t="s">
        <v>78</v>
      </c>
    </row>
    <row r="875" ht="12">
      <c r="B875" s="224" t="s">
        <v>78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B1">
      <selection activeCell="B1" sqref="B1"/>
    </sheetView>
  </sheetViews>
  <sheetFormatPr defaultColWidth="9.140625" defaultRowHeight="12.75"/>
  <cols>
    <col min="1" max="1" width="0" style="2147" hidden="1" customWidth="1"/>
    <col min="2" max="2" width="4.8515625" style="2147" customWidth="1"/>
    <col min="3" max="3" width="51.421875" style="2147" customWidth="1"/>
    <col min="4" max="4" width="15.8515625" style="2147" customWidth="1"/>
    <col min="5" max="5" width="12.140625" style="2147" customWidth="1"/>
    <col min="6" max="6" width="10.00390625" style="2147" customWidth="1"/>
    <col min="7" max="7" width="12.421875" style="2147" customWidth="1"/>
    <col min="8" max="8" width="10.7109375" style="2147" customWidth="1"/>
    <col min="9" max="9" width="6.421875" style="2148" customWidth="1"/>
    <col min="10" max="10" width="1.7109375" style="2149" customWidth="1"/>
    <col min="11" max="16384" width="9.140625" style="2149" customWidth="1"/>
  </cols>
  <sheetData>
    <row r="1" spans="1:9" s="2150" customFormat="1" ht="51" customHeight="1">
      <c r="A1" s="2147"/>
      <c r="B1" s="3456" t="s">
        <v>253</v>
      </c>
      <c r="C1" s="3456"/>
      <c r="D1" s="3456"/>
      <c r="E1" s="3456"/>
      <c r="F1" s="3456"/>
      <c r="G1" s="3456"/>
      <c r="H1" s="3456"/>
      <c r="I1" s="2148"/>
    </row>
    <row r="2" spans="1:9" s="2150" customFormat="1" ht="15" customHeight="1">
      <c r="A2" s="2147"/>
      <c r="B2" s="2151"/>
      <c r="C2" s="2151"/>
      <c r="D2" s="2151"/>
      <c r="E2" s="2151"/>
      <c r="F2" s="2151"/>
      <c r="G2" s="2151"/>
      <c r="H2" s="2151"/>
      <c r="I2" s="2148"/>
    </row>
    <row r="3" spans="1:11" s="2150" customFormat="1" ht="52.5" customHeight="1">
      <c r="A3" s="2152"/>
      <c r="B3" s="2153" t="s">
        <v>1</v>
      </c>
      <c r="C3" s="2154" t="s">
        <v>2</v>
      </c>
      <c r="D3" s="2154" t="s">
        <v>3</v>
      </c>
      <c r="E3" s="2155" t="s">
        <v>4</v>
      </c>
      <c r="F3" s="2155" t="s">
        <v>5</v>
      </c>
      <c r="G3" s="2155" t="s">
        <v>6</v>
      </c>
      <c r="H3" s="2156" t="s">
        <v>7</v>
      </c>
      <c r="I3" s="2157"/>
      <c r="J3" s="2158"/>
      <c r="K3" s="2158"/>
    </row>
    <row r="4" spans="1:11" s="2150" customFormat="1" ht="21.75" customHeight="1">
      <c r="A4" s="2147"/>
      <c r="B4" s="2159">
        <v>1</v>
      </c>
      <c r="C4" s="2160" t="s">
        <v>8</v>
      </c>
      <c r="D4" s="2161" t="s">
        <v>9</v>
      </c>
      <c r="E4" s="2162">
        <v>1</v>
      </c>
      <c r="F4" s="2162">
        <v>1</v>
      </c>
      <c r="G4" s="2163">
        <v>5460</v>
      </c>
      <c r="H4" s="2164">
        <v>5460</v>
      </c>
      <c r="I4" s="2165"/>
      <c r="J4" s="2158"/>
      <c r="K4" s="2158"/>
    </row>
    <row r="5" spans="1:11" s="2150" customFormat="1" ht="25.5" customHeight="1">
      <c r="A5" s="2147"/>
      <c r="B5" s="2159">
        <v>2</v>
      </c>
      <c r="C5" s="2160" t="s">
        <v>10</v>
      </c>
      <c r="D5" s="2161" t="s">
        <v>11</v>
      </c>
      <c r="E5" s="2162">
        <v>0.2</v>
      </c>
      <c r="F5" s="2162">
        <v>2</v>
      </c>
      <c r="G5" s="2163">
        <v>6500</v>
      </c>
      <c r="H5" s="2164">
        <v>2600</v>
      </c>
      <c r="I5" s="2165"/>
      <c r="J5" s="2158"/>
      <c r="K5" s="2158"/>
    </row>
    <row r="6" spans="1:11" s="2150" customFormat="1" ht="19.5" customHeight="1">
      <c r="A6" s="2147"/>
      <c r="B6" s="2159">
        <v>3</v>
      </c>
      <c r="C6" s="2160" t="s">
        <v>12</v>
      </c>
      <c r="D6" s="2161" t="s">
        <v>13</v>
      </c>
      <c r="E6" s="2162">
        <v>3</v>
      </c>
      <c r="F6" s="2162">
        <v>2</v>
      </c>
      <c r="G6" s="2163">
        <v>146.72</v>
      </c>
      <c r="H6" s="2164">
        <v>880.32</v>
      </c>
      <c r="I6" s="2165"/>
      <c r="J6" s="2158"/>
      <c r="K6" s="2158"/>
    </row>
    <row r="7" spans="1:11" s="2150" customFormat="1" ht="24" customHeight="1">
      <c r="A7" s="2147"/>
      <c r="B7" s="2159">
        <v>4</v>
      </c>
      <c r="C7" s="2160" t="s">
        <v>14</v>
      </c>
      <c r="D7" s="2161" t="s">
        <v>15</v>
      </c>
      <c r="E7" s="2162">
        <v>0.4119</v>
      </c>
      <c r="F7" s="2162">
        <v>2</v>
      </c>
      <c r="G7" s="2163">
        <v>1500</v>
      </c>
      <c r="H7" s="2164">
        <v>1235.7</v>
      </c>
      <c r="I7" s="2165"/>
      <c r="J7" s="2158"/>
      <c r="K7" s="2158"/>
    </row>
    <row r="8" spans="1:11" s="2150" customFormat="1" ht="24.75" customHeight="1">
      <c r="A8" s="2147"/>
      <c r="B8" s="2159">
        <v>5</v>
      </c>
      <c r="C8" s="2160" t="s">
        <v>16</v>
      </c>
      <c r="D8" s="2161" t="s">
        <v>15</v>
      </c>
      <c r="E8" s="2162">
        <v>0.4119</v>
      </c>
      <c r="F8" s="2162">
        <v>2</v>
      </c>
      <c r="G8" s="2163">
        <v>1440</v>
      </c>
      <c r="H8" s="2164">
        <v>1186.272</v>
      </c>
      <c r="I8" s="2165"/>
      <c r="J8" s="2158"/>
      <c r="K8" s="2158"/>
    </row>
    <row r="9" spans="1:11" s="2150" customFormat="1" ht="22.5" customHeight="1">
      <c r="A9" s="2147"/>
      <c r="B9" s="2159">
        <v>6</v>
      </c>
      <c r="C9" s="2160" t="s">
        <v>17</v>
      </c>
      <c r="D9" s="2161" t="s">
        <v>15</v>
      </c>
      <c r="E9" s="2162">
        <v>0.4119</v>
      </c>
      <c r="F9" s="2162">
        <v>2</v>
      </c>
      <c r="G9" s="2163">
        <v>1320</v>
      </c>
      <c r="H9" s="2164">
        <v>1087.416</v>
      </c>
      <c r="I9" s="2165"/>
      <c r="J9" s="2158"/>
      <c r="K9" s="2158"/>
    </row>
    <row r="10" spans="1:11" s="2150" customFormat="1" ht="28.5" customHeight="1">
      <c r="A10" s="2147"/>
      <c r="B10" s="2159">
        <v>7</v>
      </c>
      <c r="C10" s="2160" t="s">
        <v>18</v>
      </c>
      <c r="D10" s="2161" t="s">
        <v>19</v>
      </c>
      <c r="E10" s="2162">
        <v>0.8</v>
      </c>
      <c r="F10" s="2162">
        <v>2</v>
      </c>
      <c r="G10" s="2163">
        <v>559.29</v>
      </c>
      <c r="H10" s="2164">
        <v>894.864</v>
      </c>
      <c r="I10" s="2165"/>
      <c r="J10" s="2158"/>
      <c r="K10" s="2158"/>
    </row>
    <row r="11" spans="1:11" s="2150" customFormat="1" ht="47.25" customHeight="1">
      <c r="A11" s="2147"/>
      <c r="B11" s="2159">
        <v>8</v>
      </c>
      <c r="C11" s="2160" t="s">
        <v>20</v>
      </c>
      <c r="D11" s="2161" t="s">
        <v>15</v>
      </c>
      <c r="E11" s="2162">
        <v>0.4119</v>
      </c>
      <c r="F11" s="2162">
        <v>2</v>
      </c>
      <c r="G11" s="2163">
        <v>1099</v>
      </c>
      <c r="H11" s="2164">
        <v>905.3562</v>
      </c>
      <c r="I11" s="2165"/>
      <c r="J11" s="2158"/>
      <c r="K11" s="2158"/>
    </row>
    <row r="12" spans="1:11" s="2150" customFormat="1" ht="54" customHeight="1">
      <c r="A12" s="2147"/>
      <c r="B12" s="2159">
        <v>9</v>
      </c>
      <c r="C12" s="2160" t="s">
        <v>21</v>
      </c>
      <c r="D12" s="2161" t="s">
        <v>15</v>
      </c>
      <c r="E12" s="2162">
        <v>0.4119</v>
      </c>
      <c r="F12" s="2162">
        <v>2</v>
      </c>
      <c r="G12" s="2166">
        <v>1710</v>
      </c>
      <c r="H12" s="2164">
        <v>1408.6979999999999</v>
      </c>
      <c r="I12" s="2165"/>
      <c r="J12" s="2158"/>
      <c r="K12" s="2158"/>
    </row>
    <row r="13" spans="1:11" s="2150" customFormat="1" ht="24.75" customHeight="1">
      <c r="A13" s="2147"/>
      <c r="B13" s="2159">
        <v>10</v>
      </c>
      <c r="C13" s="2160" t="s">
        <v>26</v>
      </c>
      <c r="D13" s="2161" t="s">
        <v>9</v>
      </c>
      <c r="E13" s="2162">
        <v>1</v>
      </c>
      <c r="F13" s="2162">
        <v>2</v>
      </c>
      <c r="G13" s="2167">
        <v>3036.14</v>
      </c>
      <c r="H13" s="2164">
        <v>6072.28</v>
      </c>
      <c r="I13" s="2165"/>
      <c r="J13" s="2158"/>
      <c r="K13" s="2158"/>
    </row>
    <row r="14" spans="1:11" s="2150" customFormat="1" ht="39" customHeight="1">
      <c r="A14" s="2147"/>
      <c r="B14" s="2159">
        <v>11</v>
      </c>
      <c r="C14" s="2160" t="s">
        <v>29</v>
      </c>
      <c r="D14" s="2161" t="s">
        <v>30</v>
      </c>
      <c r="E14" s="2162">
        <v>0.4119</v>
      </c>
      <c r="F14" s="2162">
        <v>1</v>
      </c>
      <c r="G14" s="2163">
        <v>8039</v>
      </c>
      <c r="H14" s="2164">
        <v>3311.2641</v>
      </c>
      <c r="I14" s="2165"/>
      <c r="J14" s="2158"/>
      <c r="K14" s="2158"/>
    </row>
    <row r="15" spans="1:11" s="2150" customFormat="1" ht="18.75" customHeight="1">
      <c r="A15" s="2147"/>
      <c r="B15" s="2159">
        <v>12</v>
      </c>
      <c r="C15" s="2160" t="s">
        <v>32</v>
      </c>
      <c r="D15" s="2160" t="s">
        <v>33</v>
      </c>
      <c r="E15" s="2162">
        <v>70</v>
      </c>
      <c r="F15" s="2168" t="s">
        <v>34</v>
      </c>
      <c r="G15" s="2163">
        <v>22.39</v>
      </c>
      <c r="H15" s="2164">
        <v>1567.3</v>
      </c>
      <c r="I15" s="2165"/>
      <c r="J15" s="2158"/>
      <c r="K15" s="2158"/>
    </row>
    <row r="16" spans="1:11" s="2150" customFormat="1" ht="23.25" customHeight="1">
      <c r="A16" s="2147"/>
      <c r="B16" s="2159">
        <v>13</v>
      </c>
      <c r="C16" s="2160" t="s">
        <v>35</v>
      </c>
      <c r="D16" s="2160" t="s">
        <v>36</v>
      </c>
      <c r="E16" s="2162">
        <v>1</v>
      </c>
      <c r="F16" s="2168" t="s">
        <v>34</v>
      </c>
      <c r="G16" s="2163">
        <v>408.6</v>
      </c>
      <c r="H16" s="2164">
        <v>408.6</v>
      </c>
      <c r="I16" s="2165"/>
      <c r="J16" s="2158"/>
      <c r="K16" s="2158"/>
    </row>
    <row r="17" spans="1:11" s="2150" customFormat="1" ht="19.5" customHeight="1">
      <c r="A17" s="2147"/>
      <c r="B17" s="2159">
        <v>14</v>
      </c>
      <c r="C17" s="2160" t="s">
        <v>37</v>
      </c>
      <c r="D17" s="2160" t="s">
        <v>38</v>
      </c>
      <c r="E17" s="2162">
        <v>10</v>
      </c>
      <c r="F17" s="2168" t="s">
        <v>34</v>
      </c>
      <c r="G17" s="2163">
        <v>20.13</v>
      </c>
      <c r="H17" s="2164">
        <v>201.3</v>
      </c>
      <c r="I17" s="2165"/>
      <c r="J17" s="2158"/>
      <c r="K17" s="2169"/>
    </row>
    <row r="18" spans="1:11" s="2150" customFormat="1" ht="28.5" customHeight="1">
      <c r="A18" s="2147"/>
      <c r="B18" s="2159">
        <v>15</v>
      </c>
      <c r="C18" s="2160" t="s">
        <v>39</v>
      </c>
      <c r="D18" s="2160" t="s">
        <v>33</v>
      </c>
      <c r="E18" s="2162">
        <v>40</v>
      </c>
      <c r="F18" s="2168" t="s">
        <v>34</v>
      </c>
      <c r="G18" s="2163">
        <v>41.8</v>
      </c>
      <c r="H18" s="2164">
        <v>1672</v>
      </c>
      <c r="I18" s="2165"/>
      <c r="J18" s="2158"/>
      <c r="K18" s="2158"/>
    </row>
    <row r="19" spans="1:11" s="2150" customFormat="1" ht="27" customHeight="1">
      <c r="A19" s="2147"/>
      <c r="B19" s="2159">
        <v>16</v>
      </c>
      <c r="C19" s="2160" t="s">
        <v>40</v>
      </c>
      <c r="D19" s="2160" t="s">
        <v>38</v>
      </c>
      <c r="E19" s="2162">
        <v>10</v>
      </c>
      <c r="F19" s="2168" t="s">
        <v>34</v>
      </c>
      <c r="G19" s="2163">
        <v>170.7</v>
      </c>
      <c r="H19" s="2164">
        <v>1707</v>
      </c>
      <c r="I19" s="2165"/>
      <c r="J19" s="2158"/>
      <c r="K19" s="2158"/>
    </row>
    <row r="20" spans="1:11" s="2150" customFormat="1" ht="25.5" customHeight="1">
      <c r="A20" s="2147"/>
      <c r="B20" s="2159">
        <v>17</v>
      </c>
      <c r="C20" s="2160" t="s">
        <v>41</v>
      </c>
      <c r="D20" s="2160" t="s">
        <v>38</v>
      </c>
      <c r="E20" s="2162">
        <v>10</v>
      </c>
      <c r="F20" s="2168" t="s">
        <v>34</v>
      </c>
      <c r="G20" s="2163">
        <v>183.3</v>
      </c>
      <c r="H20" s="2164">
        <v>1833</v>
      </c>
      <c r="I20" s="2165"/>
      <c r="J20" s="2158"/>
      <c r="K20" s="2158"/>
    </row>
    <row r="21" spans="1:11" s="2150" customFormat="1" ht="24" customHeight="1">
      <c r="A21" s="2147"/>
      <c r="B21" s="2159">
        <v>18</v>
      </c>
      <c r="C21" s="2160" t="s">
        <v>42</v>
      </c>
      <c r="D21" s="2160" t="s">
        <v>38</v>
      </c>
      <c r="E21" s="2162">
        <v>10</v>
      </c>
      <c r="F21" s="2168" t="s">
        <v>34</v>
      </c>
      <c r="G21" s="2163">
        <v>36.39</v>
      </c>
      <c r="H21" s="2164">
        <v>363.9</v>
      </c>
      <c r="I21" s="2165"/>
      <c r="J21" s="2158"/>
      <c r="K21" s="2158"/>
    </row>
    <row r="22" spans="1:11" s="2150" customFormat="1" ht="25.5" customHeight="1">
      <c r="A22" s="2147"/>
      <c r="B22" s="2159">
        <v>19</v>
      </c>
      <c r="C22" s="2160" t="s">
        <v>43</v>
      </c>
      <c r="D22" s="2160" t="s">
        <v>38</v>
      </c>
      <c r="E22" s="2162">
        <v>20</v>
      </c>
      <c r="F22" s="2168" t="s">
        <v>34</v>
      </c>
      <c r="G22" s="2163">
        <v>137</v>
      </c>
      <c r="H22" s="2164">
        <v>2740</v>
      </c>
      <c r="I22" s="2165"/>
      <c r="J22" s="2158"/>
      <c r="K22" s="2158"/>
    </row>
    <row r="23" spans="1:11" s="2150" customFormat="1" ht="17.25" customHeight="1">
      <c r="A23" s="2147"/>
      <c r="B23" s="2159">
        <v>20</v>
      </c>
      <c r="C23" s="2160" t="s">
        <v>44</v>
      </c>
      <c r="D23" s="2160" t="s">
        <v>45</v>
      </c>
      <c r="E23" s="2162">
        <v>0</v>
      </c>
      <c r="F23" s="2162">
        <v>2</v>
      </c>
      <c r="G23" s="2163">
        <v>1514.7</v>
      </c>
      <c r="H23" s="2164">
        <v>0</v>
      </c>
      <c r="I23" s="2165"/>
      <c r="J23" s="2158"/>
      <c r="K23" s="2158"/>
    </row>
    <row r="24" spans="2:11" ht="21.75" customHeight="1">
      <c r="B24" s="2159">
        <v>21</v>
      </c>
      <c r="C24" s="2160" t="s">
        <v>50</v>
      </c>
      <c r="D24" s="2161" t="s">
        <v>15</v>
      </c>
      <c r="E24" s="2162">
        <v>0.4119</v>
      </c>
      <c r="F24" s="2162">
        <v>12</v>
      </c>
      <c r="G24" s="2163">
        <v>3290</v>
      </c>
      <c r="H24" s="2164">
        <v>16261.812</v>
      </c>
      <c r="I24" s="2165"/>
      <c r="J24" s="2170"/>
      <c r="K24" s="2170"/>
    </row>
    <row r="25" spans="2:11" ht="17.25" customHeight="1">
      <c r="B25" s="2159">
        <v>22</v>
      </c>
      <c r="C25" s="2160" t="s">
        <v>46</v>
      </c>
      <c r="D25" s="2160"/>
      <c r="E25" s="2171">
        <v>411.9</v>
      </c>
      <c r="F25" s="2168" t="s">
        <v>47</v>
      </c>
      <c r="G25" s="2163"/>
      <c r="H25" s="2164">
        <v>6314.496</v>
      </c>
      <c r="I25" s="2165"/>
      <c r="J25" s="2170"/>
      <c r="K25" s="2170"/>
    </row>
    <row r="26" spans="2:11" ht="16.5" customHeight="1">
      <c r="B26" s="2159">
        <v>23</v>
      </c>
      <c r="C26" s="2160" t="s">
        <v>48</v>
      </c>
      <c r="D26" s="2160" t="s">
        <v>38</v>
      </c>
      <c r="E26" s="2171">
        <v>411.9</v>
      </c>
      <c r="F26" s="2162">
        <v>12</v>
      </c>
      <c r="G26" s="2163">
        <v>0.21</v>
      </c>
      <c r="H26" s="2164">
        <v>1037.9879999999998</v>
      </c>
      <c r="I26" s="2165"/>
      <c r="J26" s="2170"/>
      <c r="K26" s="2170"/>
    </row>
    <row r="27" spans="2:11" ht="17.25" customHeight="1">
      <c r="B27" s="2159">
        <v>24</v>
      </c>
      <c r="C27" s="2160" t="s">
        <v>64</v>
      </c>
      <c r="D27" s="2160"/>
      <c r="E27" s="2162"/>
      <c r="F27" s="2162"/>
      <c r="G27" s="2172"/>
      <c r="H27" s="2164">
        <v>8000</v>
      </c>
      <c r="I27" s="2165"/>
      <c r="J27" s="2170"/>
      <c r="K27" s="2170"/>
    </row>
    <row r="28" spans="2:11" ht="18.75" customHeight="1">
      <c r="B28" s="2159">
        <v>25</v>
      </c>
      <c r="C28" s="2173" t="s">
        <v>71</v>
      </c>
      <c r="D28" s="2160" t="s">
        <v>66</v>
      </c>
      <c r="E28" s="2171">
        <v>2.5</v>
      </c>
      <c r="F28" s="2171">
        <v>1</v>
      </c>
      <c r="G28" s="2171">
        <v>1585.23</v>
      </c>
      <c r="H28" s="2164">
        <v>3963.075</v>
      </c>
      <c r="I28" s="2165"/>
      <c r="J28" s="2170"/>
      <c r="K28" s="2170"/>
    </row>
    <row r="29" spans="2:11" ht="16.5" customHeight="1">
      <c r="B29" s="2159">
        <v>26</v>
      </c>
      <c r="C29" s="2174" t="s">
        <v>72</v>
      </c>
      <c r="D29" s="2174" t="s">
        <v>73</v>
      </c>
      <c r="E29" s="2175">
        <v>1</v>
      </c>
      <c r="F29" s="2175">
        <v>1</v>
      </c>
      <c r="G29" s="2176">
        <v>4152</v>
      </c>
      <c r="H29" s="2177">
        <v>4152</v>
      </c>
      <c r="I29" s="2165"/>
      <c r="J29" s="2170"/>
      <c r="K29" s="2170"/>
    </row>
    <row r="30" spans="2:11" ht="18.75" customHeight="1">
      <c r="B30" s="2159">
        <v>27</v>
      </c>
      <c r="C30" s="2160" t="s">
        <v>74</v>
      </c>
      <c r="D30" s="2160" t="s">
        <v>75</v>
      </c>
      <c r="E30" s="2171">
        <v>1</v>
      </c>
      <c r="F30" s="2171">
        <v>1</v>
      </c>
      <c r="G30" s="2171">
        <v>4152</v>
      </c>
      <c r="H30" s="2164">
        <v>4152</v>
      </c>
      <c r="I30" s="2165"/>
      <c r="J30" s="2170"/>
      <c r="K30" s="2170"/>
    </row>
    <row r="31" spans="2:11" ht="18" customHeight="1">
      <c r="B31" s="2159">
        <v>28</v>
      </c>
      <c r="C31" s="2160" t="s">
        <v>68</v>
      </c>
      <c r="D31" s="2160" t="s">
        <v>69</v>
      </c>
      <c r="E31" s="2171">
        <v>2</v>
      </c>
      <c r="F31" s="2171">
        <v>1</v>
      </c>
      <c r="G31" s="2176">
        <v>531</v>
      </c>
      <c r="H31" s="2164">
        <v>1062</v>
      </c>
      <c r="I31" s="2165"/>
      <c r="J31" s="2170"/>
      <c r="K31" s="2170"/>
    </row>
    <row r="32" spans="2:11" ht="17.25" customHeight="1">
      <c r="B32" s="2159">
        <v>29</v>
      </c>
      <c r="C32" s="2160" t="s">
        <v>65</v>
      </c>
      <c r="D32" s="2160" t="s">
        <v>66</v>
      </c>
      <c r="E32" s="2171">
        <v>2.5</v>
      </c>
      <c r="F32" s="2171">
        <v>1</v>
      </c>
      <c r="G32" s="2171">
        <v>1443.34</v>
      </c>
      <c r="H32" s="2164">
        <v>3608.35</v>
      </c>
      <c r="I32" s="2165"/>
      <c r="J32" s="2170"/>
      <c r="K32" s="2170"/>
    </row>
    <row r="33" spans="2:11" ht="12">
      <c r="B33" s="2178" t="s">
        <v>53</v>
      </c>
      <c r="C33" s="2178"/>
      <c r="D33" s="2178"/>
      <c r="E33" s="2178"/>
      <c r="F33" s="2178"/>
      <c r="G33" s="2179"/>
      <c r="H33" s="2180">
        <v>84086.9913</v>
      </c>
      <c r="I33" s="2165"/>
      <c r="J33" s="2170"/>
      <c r="K33" s="2170"/>
    </row>
    <row r="35" ht="12">
      <c r="H35" s="2181"/>
    </row>
    <row r="36" spans="4:7" ht="12">
      <c r="D36" s="2147" t="s">
        <v>54</v>
      </c>
      <c r="E36" s="2147" t="s">
        <v>54</v>
      </c>
      <c r="F36" s="2182"/>
      <c r="G36" s="2182"/>
    </row>
    <row r="37" spans="4:7" ht="12">
      <c r="D37" s="2183" t="s">
        <v>54</v>
      </c>
      <c r="E37" s="2147" t="s">
        <v>54</v>
      </c>
      <c r="F37" s="2182"/>
      <c r="G37" s="2182"/>
    </row>
    <row r="38" ht="12">
      <c r="G38" s="2184"/>
    </row>
    <row r="39" spans="2:11" ht="12">
      <c r="B39" s="2185"/>
      <c r="C39" s="2186"/>
      <c r="D39" s="2186"/>
      <c r="E39" s="2187"/>
      <c r="F39" s="2187"/>
      <c r="G39" s="2187"/>
      <c r="H39" s="2188"/>
      <c r="I39" s="2189"/>
      <c r="J39" s="2170"/>
      <c r="K39" s="2170"/>
    </row>
    <row r="40" spans="2:11" ht="12">
      <c r="B40" s="2190"/>
      <c r="C40" s="2186"/>
      <c r="D40" s="2186"/>
      <c r="E40" s="2187"/>
      <c r="F40" s="2187"/>
      <c r="G40" s="2187"/>
      <c r="H40" s="2188"/>
      <c r="I40" s="2191"/>
      <c r="J40" s="2170"/>
      <c r="K40" s="2170"/>
    </row>
    <row r="41" spans="2:11" ht="12">
      <c r="B41" s="2190"/>
      <c r="C41" s="2186"/>
      <c r="D41" s="2186"/>
      <c r="E41" s="2187"/>
      <c r="F41" s="2187"/>
      <c r="G41" s="2187"/>
      <c r="H41" s="2188"/>
      <c r="I41" s="2191"/>
      <c r="J41" s="2170"/>
      <c r="K41" s="2170"/>
    </row>
    <row r="42" spans="2:11" ht="12">
      <c r="B42" s="2185"/>
      <c r="C42" s="2186"/>
      <c r="D42" s="2186"/>
      <c r="E42" s="2187"/>
      <c r="F42" s="2187"/>
      <c r="G42" s="2187"/>
      <c r="H42" s="2188"/>
      <c r="I42" s="2191"/>
      <c r="J42" s="2170"/>
      <c r="K42" s="2170"/>
    </row>
    <row r="43" spans="2:11" ht="12">
      <c r="B43" s="2190"/>
      <c r="C43" s="2186"/>
      <c r="D43" s="2186"/>
      <c r="E43" s="2187"/>
      <c r="F43" s="2187"/>
      <c r="G43" s="2187"/>
      <c r="H43" s="2188"/>
      <c r="I43" s="2191"/>
      <c r="J43" s="2170"/>
      <c r="K43" s="2170"/>
    </row>
    <row r="44" spans="2:11" ht="12">
      <c r="B44" s="2190"/>
      <c r="C44" s="2186"/>
      <c r="D44" s="2186"/>
      <c r="E44" s="2187"/>
      <c r="F44" s="2187"/>
      <c r="G44" s="2187"/>
      <c r="H44" s="2188"/>
      <c r="I44" s="2191"/>
      <c r="J44" s="2170"/>
      <c r="K44" s="2170"/>
    </row>
    <row r="45" spans="2:11" ht="12">
      <c r="B45" s="2185"/>
      <c r="C45" s="2186"/>
      <c r="D45" s="2186"/>
      <c r="E45" s="2187"/>
      <c r="F45" s="2187"/>
      <c r="G45" s="2187"/>
      <c r="H45" s="2188"/>
      <c r="I45" s="2191"/>
      <c r="J45" s="2170"/>
      <c r="K45" s="2170"/>
    </row>
    <row r="46" spans="2:11" ht="12">
      <c r="B46" s="2190"/>
      <c r="C46" s="2186"/>
      <c r="D46" s="2186"/>
      <c r="E46" s="2187"/>
      <c r="F46" s="2187"/>
      <c r="G46" s="2187"/>
      <c r="H46" s="2188"/>
      <c r="I46" s="2191"/>
      <c r="J46" s="2170"/>
      <c r="K46" s="2170"/>
    </row>
    <row r="47" spans="2:11" ht="12">
      <c r="B47" s="2190"/>
      <c r="C47" s="2186"/>
      <c r="D47" s="2186"/>
      <c r="E47" s="2187"/>
      <c r="F47" s="2187"/>
      <c r="G47" s="2187"/>
      <c r="H47" s="2188"/>
      <c r="I47" s="2191"/>
      <c r="J47" s="2170"/>
      <c r="K47" s="2170"/>
    </row>
    <row r="48" spans="2:11" ht="12">
      <c r="B48" s="2185"/>
      <c r="C48" s="2186"/>
      <c r="D48" s="2186"/>
      <c r="E48" s="2192"/>
      <c r="F48" s="2192"/>
      <c r="G48" s="2188"/>
      <c r="H48" s="2188"/>
      <c r="I48" s="2191"/>
      <c r="J48" s="2170"/>
      <c r="K48" s="2170"/>
    </row>
    <row r="49" spans="2:11" ht="12">
      <c r="B49" s="2190"/>
      <c r="C49" s="2186"/>
      <c r="D49" s="2186"/>
      <c r="E49" s="2187"/>
      <c r="F49" s="2187"/>
      <c r="G49" s="2187"/>
      <c r="H49" s="2188"/>
      <c r="I49" s="2191"/>
      <c r="J49" s="2170"/>
      <c r="K49" s="2170"/>
    </row>
    <row r="50" spans="2:11" ht="12">
      <c r="B50" s="2190"/>
      <c r="C50" s="2186"/>
      <c r="D50" s="2186"/>
      <c r="E50" s="2192"/>
      <c r="F50" s="2192"/>
      <c r="G50" s="2188"/>
      <c r="H50" s="2188"/>
      <c r="I50" s="2191"/>
      <c r="J50" s="2170"/>
      <c r="K50" s="2170"/>
    </row>
    <row r="51" spans="2:11" ht="12">
      <c r="B51" s="2185"/>
      <c r="C51" s="2186"/>
      <c r="D51" s="2186"/>
      <c r="E51" s="2192"/>
      <c r="F51" s="2192"/>
      <c r="G51" s="2188"/>
      <c r="H51" s="2188"/>
      <c r="I51" s="2191"/>
      <c r="J51" s="2170"/>
      <c r="K51" s="2170"/>
    </row>
    <row r="52" spans="2:11" ht="12">
      <c r="B52" s="2190"/>
      <c r="C52" s="2186"/>
      <c r="D52" s="2186"/>
      <c r="E52" s="2192"/>
      <c r="F52" s="2192"/>
      <c r="G52" s="2188"/>
      <c r="H52" s="2188"/>
      <c r="I52" s="2191"/>
      <c r="J52" s="2170"/>
      <c r="K52" s="2170"/>
    </row>
    <row r="53" spans="2:11" ht="12">
      <c r="B53" s="2190"/>
      <c r="C53" s="2186"/>
      <c r="D53" s="2186"/>
      <c r="E53" s="2187"/>
      <c r="F53" s="2187"/>
      <c r="G53" s="2187"/>
      <c r="H53" s="2188"/>
      <c r="I53" s="2191"/>
      <c r="J53" s="2170"/>
      <c r="K53" s="2170"/>
    </row>
    <row r="54" spans="2:11" ht="12">
      <c r="B54" s="2185"/>
      <c r="C54" s="2186"/>
      <c r="D54" s="2186"/>
      <c r="E54" s="2187"/>
      <c r="F54" s="2187"/>
      <c r="G54" s="2187"/>
      <c r="H54" s="2188"/>
      <c r="I54" s="2191"/>
      <c r="J54" s="2170"/>
      <c r="K54" s="2170"/>
    </row>
    <row r="55" spans="2:11" ht="12">
      <c r="B55" s="2190"/>
      <c r="C55" s="2186"/>
      <c r="D55" s="2186"/>
      <c r="E55" s="2192"/>
      <c r="F55" s="2192"/>
      <c r="G55" s="2188"/>
      <c r="H55" s="2188"/>
      <c r="I55" s="2191"/>
      <c r="J55" s="2170"/>
      <c r="K55" s="2170"/>
    </row>
    <row r="56" spans="2:11" ht="12">
      <c r="B56" s="2190"/>
      <c r="C56" s="2186"/>
      <c r="D56" s="2186"/>
      <c r="E56" s="2192"/>
      <c r="F56" s="2192"/>
      <c r="G56" s="2188"/>
      <c r="H56" s="2188"/>
      <c r="I56" s="2191"/>
      <c r="J56" s="2170"/>
      <c r="K56" s="2170"/>
    </row>
    <row r="57" spans="2:11" ht="12">
      <c r="B57" s="2185"/>
      <c r="C57" s="2186"/>
      <c r="D57" s="2186"/>
      <c r="E57" s="2187"/>
      <c r="F57" s="2187"/>
      <c r="G57" s="2187"/>
      <c r="H57" s="2188"/>
      <c r="I57" s="2191"/>
      <c r="J57" s="2170"/>
      <c r="K57" s="2170"/>
    </row>
    <row r="58" spans="2:11" ht="12">
      <c r="B58" s="2190"/>
      <c r="C58" s="2186"/>
      <c r="D58" s="2186"/>
      <c r="E58" s="2192"/>
      <c r="F58" s="2192"/>
      <c r="G58" s="2188"/>
      <c r="H58" s="2188"/>
      <c r="I58" s="2191"/>
      <c r="J58" s="2170"/>
      <c r="K58" s="2170"/>
    </row>
    <row r="59" spans="2:11" ht="12">
      <c r="B59" s="2190"/>
      <c r="C59" s="2186"/>
      <c r="D59" s="2186"/>
      <c r="E59" s="2192"/>
      <c r="F59" s="2192"/>
      <c r="G59" s="2188"/>
      <c r="H59" s="2188"/>
      <c r="I59" s="2191"/>
      <c r="J59" s="2170"/>
      <c r="K59" s="2170"/>
    </row>
    <row r="60" spans="2:11" ht="12">
      <c r="B60" s="2185"/>
      <c r="C60" s="2186"/>
      <c r="D60" s="2186"/>
      <c r="E60" s="2192"/>
      <c r="F60" s="2192"/>
      <c r="G60" s="2188"/>
      <c r="H60" s="2188"/>
      <c r="I60" s="2191"/>
      <c r="J60" s="2170"/>
      <c r="K60" s="2170"/>
    </row>
    <row r="61" spans="2:11" ht="12">
      <c r="B61" s="2190"/>
      <c r="C61" s="2186"/>
      <c r="D61" s="2186"/>
      <c r="E61" s="2185"/>
      <c r="F61" s="2185"/>
      <c r="G61" s="2185"/>
      <c r="H61" s="2185"/>
      <c r="I61" s="2189"/>
      <c r="J61" s="2170"/>
      <c r="K61" s="2170"/>
    </row>
    <row r="62" spans="2:11" ht="12">
      <c r="B62" s="2193"/>
      <c r="C62" s="2193"/>
      <c r="D62" s="2193"/>
      <c r="E62" s="2193"/>
      <c r="F62" s="2193"/>
      <c r="G62" s="2193"/>
      <c r="H62" s="2193"/>
      <c r="I62" s="2189"/>
      <c r="J62" s="2170"/>
      <c r="K62" s="217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B1">
      <selection activeCell="F20" sqref="F20"/>
    </sheetView>
  </sheetViews>
  <sheetFormatPr defaultColWidth="9.140625" defaultRowHeight="12.75"/>
  <cols>
    <col min="1" max="1" width="0" style="2194" hidden="1" customWidth="1"/>
    <col min="2" max="2" width="4.8515625" style="2194" customWidth="1"/>
    <col min="3" max="3" width="50.00390625" style="2194" customWidth="1"/>
    <col min="4" max="4" width="15.140625" style="2194" customWidth="1"/>
    <col min="5" max="5" width="11.7109375" style="2194" customWidth="1"/>
    <col min="6" max="6" width="9.140625" style="2194" customWidth="1"/>
    <col min="7" max="7" width="13.421875" style="2194" customWidth="1"/>
    <col min="8" max="8" width="14.421875" style="2194" customWidth="1"/>
    <col min="9" max="9" width="6.421875" style="2195" customWidth="1"/>
    <col min="10" max="10" width="1.7109375" style="2196" customWidth="1"/>
    <col min="11" max="16384" width="9.140625" style="2196" customWidth="1"/>
  </cols>
  <sheetData>
    <row r="1" spans="1:9" s="2197" customFormat="1" ht="51" customHeight="1">
      <c r="A1" s="2194"/>
      <c r="B1" s="3457" t="s">
        <v>254</v>
      </c>
      <c r="C1" s="3457"/>
      <c r="D1" s="3457"/>
      <c r="E1" s="3457"/>
      <c r="F1" s="3457"/>
      <c r="G1" s="3457"/>
      <c r="H1" s="3457"/>
      <c r="I1" s="2195"/>
    </row>
    <row r="2" spans="1:9" s="2197" customFormat="1" ht="15" customHeight="1">
      <c r="A2" s="2194"/>
      <c r="B2" s="2198"/>
      <c r="C2" s="2198"/>
      <c r="D2" s="2198"/>
      <c r="E2" s="2198"/>
      <c r="F2" s="2198"/>
      <c r="G2" s="2198"/>
      <c r="H2" s="2198"/>
      <c r="I2" s="2195"/>
    </row>
    <row r="3" spans="1:11" s="2197" customFormat="1" ht="52.5" customHeight="1">
      <c r="A3" s="2199"/>
      <c r="B3" s="2200" t="s">
        <v>1</v>
      </c>
      <c r="C3" s="2201" t="s">
        <v>2</v>
      </c>
      <c r="D3" s="2201" t="s">
        <v>3</v>
      </c>
      <c r="E3" s="2202" t="s">
        <v>4</v>
      </c>
      <c r="F3" s="2202" t="s">
        <v>5</v>
      </c>
      <c r="G3" s="2202" t="s">
        <v>6</v>
      </c>
      <c r="H3" s="2203" t="s">
        <v>7</v>
      </c>
      <c r="I3" s="2204"/>
      <c r="J3" s="2205"/>
      <c r="K3" s="2205"/>
    </row>
    <row r="4" spans="1:11" s="2197" customFormat="1" ht="21.75" customHeight="1">
      <c r="A4" s="2194"/>
      <c r="B4" s="2206">
        <v>1</v>
      </c>
      <c r="C4" s="2207" t="s">
        <v>8</v>
      </c>
      <c r="D4" s="2208" t="s">
        <v>9</v>
      </c>
      <c r="E4" s="2209">
        <v>1</v>
      </c>
      <c r="F4" s="2209">
        <v>1</v>
      </c>
      <c r="G4" s="2210">
        <v>5460</v>
      </c>
      <c r="H4" s="2211">
        <v>5460</v>
      </c>
      <c r="I4" s="2212"/>
      <c r="J4" s="2205"/>
      <c r="K4" s="2205"/>
    </row>
    <row r="5" spans="1:11" s="2197" customFormat="1" ht="25.5" customHeight="1">
      <c r="A5" s="2194"/>
      <c r="B5" s="2206">
        <v>2</v>
      </c>
      <c r="C5" s="2207" t="s">
        <v>10</v>
      </c>
      <c r="D5" s="2208" t="s">
        <v>11</v>
      </c>
      <c r="E5" s="2209">
        <v>0.2</v>
      </c>
      <c r="F5" s="2209">
        <v>2</v>
      </c>
      <c r="G5" s="2210">
        <v>6500</v>
      </c>
      <c r="H5" s="2211">
        <v>2600</v>
      </c>
      <c r="I5" s="2212"/>
      <c r="J5" s="2205"/>
      <c r="K5" s="2205"/>
    </row>
    <row r="6" spans="1:11" s="2197" customFormat="1" ht="19.5" customHeight="1">
      <c r="A6" s="2194"/>
      <c r="B6" s="2206">
        <v>3</v>
      </c>
      <c r="C6" s="2207" t="s">
        <v>12</v>
      </c>
      <c r="D6" s="2208" t="s">
        <v>13</v>
      </c>
      <c r="E6" s="2209">
        <v>2</v>
      </c>
      <c r="F6" s="2209">
        <v>2</v>
      </c>
      <c r="G6" s="2210">
        <v>146.72</v>
      </c>
      <c r="H6" s="2211">
        <v>586.88</v>
      </c>
      <c r="I6" s="2212"/>
      <c r="J6" s="2205"/>
      <c r="K6" s="2205"/>
    </row>
    <row r="7" spans="1:11" s="2197" customFormat="1" ht="24" customHeight="1">
      <c r="A7" s="2194"/>
      <c r="B7" s="2206">
        <v>4</v>
      </c>
      <c r="C7" s="2207" t="s">
        <v>14</v>
      </c>
      <c r="D7" s="2208" t="s">
        <v>15</v>
      </c>
      <c r="E7" s="2209">
        <v>0.4099</v>
      </c>
      <c r="F7" s="2209">
        <v>2</v>
      </c>
      <c r="G7" s="2210">
        <v>1500</v>
      </c>
      <c r="H7" s="2211">
        <v>1229.7</v>
      </c>
      <c r="I7" s="2212"/>
      <c r="J7" s="2205"/>
      <c r="K7" s="2205"/>
    </row>
    <row r="8" spans="1:11" s="2197" customFormat="1" ht="30.75" customHeight="1">
      <c r="A8" s="2194"/>
      <c r="B8" s="2206">
        <v>5</v>
      </c>
      <c r="C8" s="2207" t="s">
        <v>16</v>
      </c>
      <c r="D8" s="2208" t="s">
        <v>15</v>
      </c>
      <c r="E8" s="2209">
        <v>0.4099</v>
      </c>
      <c r="F8" s="2209">
        <v>2</v>
      </c>
      <c r="G8" s="2210">
        <v>1440</v>
      </c>
      <c r="H8" s="2211">
        <v>1180.512</v>
      </c>
      <c r="I8" s="2212"/>
      <c r="J8" s="2205"/>
      <c r="K8" s="2205"/>
    </row>
    <row r="9" spans="1:11" s="2197" customFormat="1" ht="22.5" customHeight="1">
      <c r="A9" s="2194"/>
      <c r="B9" s="2206">
        <v>6</v>
      </c>
      <c r="C9" s="2207" t="s">
        <v>17</v>
      </c>
      <c r="D9" s="2208" t="s">
        <v>15</v>
      </c>
      <c r="E9" s="2209">
        <v>0.4099</v>
      </c>
      <c r="F9" s="2209">
        <v>2</v>
      </c>
      <c r="G9" s="2210">
        <v>1320</v>
      </c>
      <c r="H9" s="2211">
        <v>1082.136</v>
      </c>
      <c r="I9" s="2212"/>
      <c r="J9" s="2205"/>
      <c r="K9" s="2205"/>
    </row>
    <row r="10" spans="1:11" s="2197" customFormat="1" ht="28.5" customHeight="1">
      <c r="A10" s="2194"/>
      <c r="B10" s="2206">
        <v>7</v>
      </c>
      <c r="C10" s="2207" t="s">
        <v>18</v>
      </c>
      <c r="D10" s="2208" t="s">
        <v>19</v>
      </c>
      <c r="E10" s="2209">
        <v>0.8</v>
      </c>
      <c r="F10" s="2209">
        <v>2</v>
      </c>
      <c r="G10" s="2210">
        <v>559.29</v>
      </c>
      <c r="H10" s="2211">
        <v>894.864</v>
      </c>
      <c r="I10" s="2212"/>
      <c r="J10" s="2205"/>
      <c r="K10" s="2205"/>
    </row>
    <row r="11" spans="1:11" s="2197" customFormat="1" ht="46.5" customHeight="1">
      <c r="A11" s="2194"/>
      <c r="B11" s="2206">
        <v>8</v>
      </c>
      <c r="C11" s="2207" t="s">
        <v>20</v>
      </c>
      <c r="D11" s="2208" t="s">
        <v>15</v>
      </c>
      <c r="E11" s="2209">
        <v>0.4099</v>
      </c>
      <c r="F11" s="2209">
        <v>2</v>
      </c>
      <c r="G11" s="2210">
        <v>1099</v>
      </c>
      <c r="H11" s="2211">
        <v>900.9602</v>
      </c>
      <c r="I11" s="2212"/>
      <c r="J11" s="2205"/>
      <c r="K11" s="2205"/>
    </row>
    <row r="12" spans="1:11" s="2197" customFormat="1" ht="60" customHeight="1">
      <c r="A12" s="2194"/>
      <c r="B12" s="2206">
        <v>9</v>
      </c>
      <c r="C12" s="2207" t="s">
        <v>21</v>
      </c>
      <c r="D12" s="2208" t="s">
        <v>15</v>
      </c>
      <c r="E12" s="2209">
        <v>0.4099</v>
      </c>
      <c r="F12" s="2209">
        <v>2</v>
      </c>
      <c r="G12" s="2213">
        <v>1710</v>
      </c>
      <c r="H12" s="2211">
        <v>1401.858</v>
      </c>
      <c r="I12" s="2212"/>
      <c r="J12" s="2205"/>
      <c r="K12" s="2205"/>
    </row>
    <row r="13" spans="1:11" s="2197" customFormat="1" ht="24.75" customHeight="1">
      <c r="A13" s="2194"/>
      <c r="B13" s="2206">
        <v>10</v>
      </c>
      <c r="C13" s="2207" t="s">
        <v>26</v>
      </c>
      <c r="D13" s="2208" t="s">
        <v>9</v>
      </c>
      <c r="E13" s="2209">
        <v>1</v>
      </c>
      <c r="F13" s="2209">
        <v>2</v>
      </c>
      <c r="G13" s="2214">
        <v>3036.14</v>
      </c>
      <c r="H13" s="2211">
        <v>6072.28</v>
      </c>
      <c r="I13" s="2212"/>
      <c r="J13" s="2205"/>
      <c r="K13" s="2205"/>
    </row>
    <row r="14" spans="1:11" s="2197" customFormat="1" ht="39" customHeight="1">
      <c r="A14" s="2194"/>
      <c r="B14" s="2206">
        <v>11</v>
      </c>
      <c r="C14" s="2207" t="s">
        <v>29</v>
      </c>
      <c r="D14" s="2208" t="s">
        <v>30</v>
      </c>
      <c r="E14" s="2209">
        <v>0.4099</v>
      </c>
      <c r="F14" s="2209">
        <v>1</v>
      </c>
      <c r="G14" s="2210">
        <v>8039</v>
      </c>
      <c r="H14" s="2211">
        <v>3295.1861</v>
      </c>
      <c r="I14" s="2212"/>
      <c r="J14" s="2205"/>
      <c r="K14" s="2205"/>
    </row>
    <row r="15" spans="1:11" s="2197" customFormat="1" ht="20.25" customHeight="1">
      <c r="A15" s="2194"/>
      <c r="B15" s="2206">
        <v>12</v>
      </c>
      <c r="C15" s="2207" t="s">
        <v>32</v>
      </c>
      <c r="D15" s="2207" t="s">
        <v>33</v>
      </c>
      <c r="E15" s="2209">
        <v>50</v>
      </c>
      <c r="F15" s="2215" t="s">
        <v>34</v>
      </c>
      <c r="G15" s="2210">
        <v>22.39</v>
      </c>
      <c r="H15" s="2211">
        <v>1119.5</v>
      </c>
      <c r="I15" s="2212"/>
      <c r="J15" s="2205"/>
      <c r="K15" s="2205"/>
    </row>
    <row r="16" spans="1:11" s="2197" customFormat="1" ht="23.25" customHeight="1">
      <c r="A16" s="2194"/>
      <c r="B16" s="2206">
        <v>13</v>
      </c>
      <c r="C16" s="2207" t="s">
        <v>35</v>
      </c>
      <c r="D16" s="2207" t="s">
        <v>36</v>
      </c>
      <c r="E16" s="2209">
        <v>1</v>
      </c>
      <c r="F16" s="2215" t="s">
        <v>34</v>
      </c>
      <c r="G16" s="2210">
        <v>408.6</v>
      </c>
      <c r="H16" s="2211">
        <v>408.6</v>
      </c>
      <c r="I16" s="2212"/>
      <c r="J16" s="2205"/>
      <c r="K16" s="2205"/>
    </row>
    <row r="17" spans="1:11" s="2197" customFormat="1" ht="19.5" customHeight="1">
      <c r="A17" s="2194"/>
      <c r="B17" s="2206">
        <v>14</v>
      </c>
      <c r="C17" s="2207" t="s">
        <v>37</v>
      </c>
      <c r="D17" s="2207" t="s">
        <v>38</v>
      </c>
      <c r="E17" s="2209">
        <v>15</v>
      </c>
      <c r="F17" s="2215" t="s">
        <v>34</v>
      </c>
      <c r="G17" s="2210">
        <v>20.13</v>
      </c>
      <c r="H17" s="2211">
        <v>301.95</v>
      </c>
      <c r="I17" s="2212"/>
      <c r="J17" s="2205"/>
      <c r="K17" s="2216"/>
    </row>
    <row r="18" spans="1:11" s="2197" customFormat="1" ht="28.5" customHeight="1">
      <c r="A18" s="2194"/>
      <c r="B18" s="2206">
        <v>15</v>
      </c>
      <c r="C18" s="2207" t="s">
        <v>39</v>
      </c>
      <c r="D18" s="2207" t="s">
        <v>33</v>
      </c>
      <c r="E18" s="2209">
        <v>40</v>
      </c>
      <c r="F18" s="2215" t="s">
        <v>34</v>
      </c>
      <c r="G18" s="2210">
        <v>41.8</v>
      </c>
      <c r="H18" s="2211">
        <v>1672</v>
      </c>
      <c r="I18" s="2212"/>
      <c r="J18" s="2205"/>
      <c r="K18" s="2205"/>
    </row>
    <row r="19" spans="1:11" s="2197" customFormat="1" ht="27" customHeight="1">
      <c r="A19" s="2194"/>
      <c r="B19" s="2206">
        <v>16</v>
      </c>
      <c r="C19" s="2207" t="s">
        <v>40</v>
      </c>
      <c r="D19" s="2207" t="s">
        <v>38</v>
      </c>
      <c r="E19" s="2209">
        <v>10</v>
      </c>
      <c r="F19" s="2215" t="s">
        <v>34</v>
      </c>
      <c r="G19" s="2210">
        <v>170.7</v>
      </c>
      <c r="H19" s="2211">
        <v>1707</v>
      </c>
      <c r="I19" s="2212"/>
      <c r="J19" s="2205"/>
      <c r="K19" s="2205"/>
    </row>
    <row r="20" spans="1:11" s="2197" customFormat="1" ht="25.5" customHeight="1">
      <c r="A20" s="2194"/>
      <c r="B20" s="2206">
        <v>17</v>
      </c>
      <c r="C20" s="2207" t="s">
        <v>41</v>
      </c>
      <c r="D20" s="2207" t="s">
        <v>38</v>
      </c>
      <c r="E20" s="2209">
        <v>10</v>
      </c>
      <c r="F20" s="2215" t="s">
        <v>34</v>
      </c>
      <c r="G20" s="2210">
        <v>183.3</v>
      </c>
      <c r="H20" s="2211">
        <v>1833</v>
      </c>
      <c r="I20" s="2212"/>
      <c r="J20" s="2205"/>
      <c r="K20" s="2205"/>
    </row>
    <row r="21" spans="1:11" s="2197" customFormat="1" ht="24" customHeight="1">
      <c r="A21" s="2194"/>
      <c r="B21" s="2206">
        <v>18</v>
      </c>
      <c r="C21" s="2207" t="s">
        <v>42</v>
      </c>
      <c r="D21" s="2207" t="s">
        <v>38</v>
      </c>
      <c r="E21" s="2209">
        <v>15</v>
      </c>
      <c r="F21" s="2215" t="s">
        <v>34</v>
      </c>
      <c r="G21" s="2210">
        <v>36.39</v>
      </c>
      <c r="H21" s="2211">
        <v>545.85</v>
      </c>
      <c r="I21" s="2212"/>
      <c r="J21" s="2205"/>
      <c r="K21" s="2205"/>
    </row>
    <row r="22" spans="1:11" s="2197" customFormat="1" ht="25.5" customHeight="1">
      <c r="A22" s="2194"/>
      <c r="B22" s="2206">
        <v>19</v>
      </c>
      <c r="C22" s="2207" t="s">
        <v>43</v>
      </c>
      <c r="D22" s="2207" t="s">
        <v>38</v>
      </c>
      <c r="E22" s="2209">
        <v>20</v>
      </c>
      <c r="F22" s="2215" t="s">
        <v>34</v>
      </c>
      <c r="G22" s="2210">
        <v>137</v>
      </c>
      <c r="H22" s="2211">
        <v>2740</v>
      </c>
      <c r="I22" s="2212"/>
      <c r="J22" s="2205"/>
      <c r="K22" s="2205"/>
    </row>
    <row r="23" spans="1:11" s="2197" customFormat="1" ht="17.25" customHeight="1">
      <c r="A23" s="2194"/>
      <c r="B23" s="2206">
        <v>20</v>
      </c>
      <c r="C23" s="2207" t="s">
        <v>44</v>
      </c>
      <c r="D23" s="2207" t="s">
        <v>45</v>
      </c>
      <c r="E23" s="2209">
        <v>0</v>
      </c>
      <c r="F23" s="2209">
        <v>2</v>
      </c>
      <c r="G23" s="2210">
        <v>1514.7</v>
      </c>
      <c r="H23" s="2211">
        <v>0</v>
      </c>
      <c r="I23" s="2212"/>
      <c r="J23" s="2205"/>
      <c r="K23" s="2205"/>
    </row>
    <row r="24" spans="2:11" ht="21.75" customHeight="1">
      <c r="B24" s="2206">
        <v>21</v>
      </c>
      <c r="C24" s="2207" t="s">
        <v>50</v>
      </c>
      <c r="D24" s="2208" t="s">
        <v>15</v>
      </c>
      <c r="E24" s="2209">
        <v>0.4099</v>
      </c>
      <c r="F24" s="2209">
        <v>12</v>
      </c>
      <c r="G24" s="2210">
        <v>3290</v>
      </c>
      <c r="H24" s="2211">
        <v>16182.852</v>
      </c>
      <c r="I24" s="2212"/>
      <c r="J24" s="2217"/>
      <c r="K24" s="2217"/>
    </row>
    <row r="25" spans="2:11" ht="17.25" customHeight="1">
      <c r="B25" s="2206">
        <v>22</v>
      </c>
      <c r="C25" s="2207" t="s">
        <v>46</v>
      </c>
      <c r="D25" s="2207"/>
      <c r="E25" s="2209">
        <v>409.9</v>
      </c>
      <c r="F25" s="2215" t="s">
        <v>47</v>
      </c>
      <c r="G25" s="2210"/>
      <c r="H25" s="2211">
        <v>6296.063999999999</v>
      </c>
      <c r="I25" s="2212"/>
      <c r="J25" s="2217"/>
      <c r="K25" s="2217"/>
    </row>
    <row r="26" spans="2:11" ht="16.5" customHeight="1">
      <c r="B26" s="2206">
        <v>23</v>
      </c>
      <c r="C26" s="2207" t="s">
        <v>48</v>
      </c>
      <c r="D26" s="2207" t="s">
        <v>38</v>
      </c>
      <c r="E26" s="2209">
        <v>409.9</v>
      </c>
      <c r="F26" s="2209">
        <v>12</v>
      </c>
      <c r="G26" s="2210">
        <v>0.21</v>
      </c>
      <c r="H26" s="2211">
        <v>1032.9479999999999</v>
      </c>
      <c r="I26" s="2212"/>
      <c r="J26" s="2217"/>
      <c r="K26" s="2217"/>
    </row>
    <row r="27" spans="2:11" ht="17.25" customHeight="1">
      <c r="B27" s="2206">
        <v>24</v>
      </c>
      <c r="C27" s="2207" t="s">
        <v>198</v>
      </c>
      <c r="D27" s="2207"/>
      <c r="E27" s="2209"/>
      <c r="F27" s="2209"/>
      <c r="G27" s="2218"/>
      <c r="H27" s="2211">
        <v>5600</v>
      </c>
      <c r="I27" s="2212"/>
      <c r="J27" s="2217"/>
      <c r="K27" s="2217"/>
    </row>
    <row r="28" spans="2:11" ht="18.75" customHeight="1">
      <c r="B28" s="2206">
        <v>25</v>
      </c>
      <c r="C28" s="2219" t="s">
        <v>71</v>
      </c>
      <c r="D28" s="2207" t="s">
        <v>66</v>
      </c>
      <c r="E28" s="2220">
        <v>2</v>
      </c>
      <c r="F28" s="2220">
        <v>1</v>
      </c>
      <c r="G28" s="2220">
        <v>1585.23</v>
      </c>
      <c r="H28" s="2211">
        <v>3170.46</v>
      </c>
      <c r="I28" s="2212"/>
      <c r="J28" s="2217"/>
      <c r="K28" s="2221"/>
    </row>
    <row r="29" spans="2:11" ht="16.5" customHeight="1">
      <c r="B29" s="2206">
        <v>26</v>
      </c>
      <c r="C29" s="2222" t="s">
        <v>72</v>
      </c>
      <c r="D29" s="2222" t="s">
        <v>73</v>
      </c>
      <c r="E29" s="2223">
        <v>1</v>
      </c>
      <c r="F29" s="2223">
        <v>1</v>
      </c>
      <c r="G29" s="2224">
        <v>4152</v>
      </c>
      <c r="H29" s="2225">
        <v>4152</v>
      </c>
      <c r="I29" s="2212"/>
      <c r="J29" s="2217"/>
      <c r="K29" s="2217"/>
    </row>
    <row r="30" spans="2:11" ht="18" customHeight="1">
      <c r="B30" s="2206">
        <v>27</v>
      </c>
      <c r="C30" s="2207" t="s">
        <v>67</v>
      </c>
      <c r="D30" s="2207" t="s">
        <v>66</v>
      </c>
      <c r="E30" s="2220">
        <v>0</v>
      </c>
      <c r="F30" s="2220">
        <v>1</v>
      </c>
      <c r="G30" s="2220">
        <v>1124.6</v>
      </c>
      <c r="H30" s="2226">
        <v>0</v>
      </c>
      <c r="I30" s="2212"/>
      <c r="J30" s="2217"/>
      <c r="K30" s="2217"/>
    </row>
    <row r="31" spans="2:11" ht="18" customHeight="1">
      <c r="B31" s="2206">
        <v>28</v>
      </c>
      <c r="C31" s="2207" t="s">
        <v>65</v>
      </c>
      <c r="D31" s="2207" t="s">
        <v>66</v>
      </c>
      <c r="E31" s="2220">
        <v>2.5</v>
      </c>
      <c r="F31" s="2220">
        <v>1</v>
      </c>
      <c r="G31" s="2220">
        <v>1443.34</v>
      </c>
      <c r="H31" s="2226">
        <v>3608.35</v>
      </c>
      <c r="I31" s="2212"/>
      <c r="J31" s="2217"/>
      <c r="K31" s="2217"/>
    </row>
    <row r="32" spans="2:11" ht="18" customHeight="1">
      <c r="B32" s="2206">
        <v>29</v>
      </c>
      <c r="C32" s="2207" t="s">
        <v>68</v>
      </c>
      <c r="D32" s="2207" t="s">
        <v>69</v>
      </c>
      <c r="E32" s="2220">
        <v>2</v>
      </c>
      <c r="F32" s="2220">
        <v>1</v>
      </c>
      <c r="G32" s="2224">
        <v>531</v>
      </c>
      <c r="H32" s="2226">
        <v>1062</v>
      </c>
      <c r="I32" s="2212"/>
      <c r="J32" s="2217"/>
      <c r="K32" s="2217"/>
    </row>
    <row r="33" spans="2:11" ht="17.25" customHeight="1">
      <c r="B33" s="2206">
        <v>30</v>
      </c>
      <c r="C33" s="2207" t="s">
        <v>86</v>
      </c>
      <c r="D33" s="2207" t="s">
        <v>66</v>
      </c>
      <c r="E33" s="2220">
        <v>2</v>
      </c>
      <c r="F33" s="2220">
        <v>1</v>
      </c>
      <c r="G33" s="2220">
        <v>982.88</v>
      </c>
      <c r="H33" s="2226">
        <v>1965.76</v>
      </c>
      <c r="I33" s="2212"/>
      <c r="J33" s="2217"/>
      <c r="K33" s="2217"/>
    </row>
    <row r="34" spans="2:11" ht="16.5" customHeight="1">
      <c r="B34" s="2206">
        <v>31</v>
      </c>
      <c r="C34" s="2207" t="s">
        <v>128</v>
      </c>
      <c r="D34" s="2207" t="s">
        <v>75</v>
      </c>
      <c r="E34" s="2227">
        <v>1</v>
      </c>
      <c r="F34" s="2227">
        <v>1</v>
      </c>
      <c r="G34" s="2227">
        <v>855.33</v>
      </c>
      <c r="H34" s="2226">
        <v>855.33</v>
      </c>
      <c r="I34" s="2212"/>
      <c r="J34" s="2217"/>
      <c r="K34" s="2217"/>
    </row>
    <row r="35" spans="2:11" ht="16.5" customHeight="1">
      <c r="B35" s="2206">
        <v>32</v>
      </c>
      <c r="C35" s="2207" t="s">
        <v>147</v>
      </c>
      <c r="D35" s="2207" t="s">
        <v>38</v>
      </c>
      <c r="E35" s="2220">
        <v>3</v>
      </c>
      <c r="F35" s="2220">
        <v>1</v>
      </c>
      <c r="G35" s="2220">
        <v>484</v>
      </c>
      <c r="H35" s="2226">
        <v>1452</v>
      </c>
      <c r="I35" s="2212"/>
      <c r="J35" s="2217"/>
      <c r="K35" s="2217"/>
    </row>
    <row r="36" spans="2:11" ht="16.5" customHeight="1">
      <c r="B36" s="2206">
        <v>33</v>
      </c>
      <c r="C36" s="2207" t="s">
        <v>148</v>
      </c>
      <c r="D36" s="2207" t="s">
        <v>38</v>
      </c>
      <c r="E36" s="2220">
        <v>22</v>
      </c>
      <c r="F36" s="2220">
        <v>1</v>
      </c>
      <c r="G36" s="2220">
        <v>148</v>
      </c>
      <c r="H36" s="2226">
        <v>3256</v>
      </c>
      <c r="I36" s="2212"/>
      <c r="J36" s="2217"/>
      <c r="K36" s="2217"/>
    </row>
    <row r="37" spans="2:11" ht="12">
      <c r="B37" s="2228" t="s">
        <v>53</v>
      </c>
      <c r="C37" s="2228"/>
      <c r="D37" s="2228"/>
      <c r="E37" s="2228"/>
      <c r="F37" s="2228"/>
      <c r="G37" s="2229"/>
      <c r="H37" s="2230">
        <v>83666.0403</v>
      </c>
      <c r="I37" s="2212"/>
      <c r="J37" s="2217"/>
      <c r="K37" s="2217"/>
    </row>
    <row r="39" ht="12">
      <c r="H39" s="2231"/>
    </row>
    <row r="40" spans="4:7" ht="12">
      <c r="D40" s="2194" t="s">
        <v>54</v>
      </c>
      <c r="E40" s="2231" t="s">
        <v>54</v>
      </c>
      <c r="F40" s="2232"/>
      <c r="G40" s="2232"/>
    </row>
    <row r="41" spans="4:7" ht="12">
      <c r="D41" s="2233" t="s">
        <v>54</v>
      </c>
      <c r="E41" s="2231" t="s">
        <v>54</v>
      </c>
      <c r="F41" s="2232"/>
      <c r="G41" s="2232"/>
    </row>
    <row r="42" ht="12">
      <c r="G42" s="2234"/>
    </row>
    <row r="43" spans="2:10" ht="12">
      <c r="B43" s="2235"/>
      <c r="C43" s="2236"/>
      <c r="D43" s="2236"/>
      <c r="E43" s="2237"/>
      <c r="F43" s="2237"/>
      <c r="G43" s="2238"/>
      <c r="H43" s="2239"/>
      <c r="I43" s="2240"/>
      <c r="J43" s="2217"/>
    </row>
    <row r="44" spans="2:10" ht="12">
      <c r="B44" s="2241"/>
      <c r="C44" s="2236"/>
      <c r="D44" s="2236"/>
      <c r="E44" s="2237"/>
      <c r="F44" s="2237"/>
      <c r="G44" s="2238"/>
      <c r="H44" s="2239"/>
      <c r="I44" s="2242"/>
      <c r="J44" s="2217"/>
    </row>
    <row r="45" spans="2:10" ht="12">
      <c r="B45" s="2241"/>
      <c r="C45" s="2236"/>
      <c r="D45" s="2236"/>
      <c r="E45" s="2237"/>
      <c r="F45" s="2237"/>
      <c r="G45" s="2238"/>
      <c r="H45" s="2239"/>
      <c r="I45" s="2242"/>
      <c r="J45" s="2217"/>
    </row>
    <row r="46" spans="2:10" ht="12">
      <c r="B46" s="2235"/>
      <c r="C46" s="2236"/>
      <c r="D46" s="2236"/>
      <c r="E46" s="2237"/>
      <c r="F46" s="2237"/>
      <c r="G46" s="2238"/>
      <c r="H46" s="2239"/>
      <c r="I46" s="2242"/>
      <c r="J46" s="2217"/>
    </row>
    <row r="47" spans="2:10" ht="12">
      <c r="B47" s="2241"/>
      <c r="C47" s="2236"/>
      <c r="D47" s="2236"/>
      <c r="E47" s="2237"/>
      <c r="F47" s="2237"/>
      <c r="G47" s="2238"/>
      <c r="H47" s="2239"/>
      <c r="I47" s="2242"/>
      <c r="J47" s="2217"/>
    </row>
    <row r="48" spans="2:10" ht="12">
      <c r="B48" s="2241"/>
      <c r="C48" s="2236"/>
      <c r="D48" s="2236"/>
      <c r="E48" s="2237"/>
      <c r="F48" s="2237"/>
      <c r="G48" s="2238"/>
      <c r="H48" s="2239"/>
      <c r="I48" s="2242"/>
      <c r="J48" s="2217"/>
    </row>
    <row r="49" spans="2:10" ht="12">
      <c r="B49" s="2235"/>
      <c r="C49" s="2236"/>
      <c r="D49" s="2236"/>
      <c r="E49" s="2237"/>
      <c r="F49" s="2237"/>
      <c r="G49" s="2238"/>
      <c r="H49" s="2239"/>
      <c r="I49" s="2242"/>
      <c r="J49" s="2217"/>
    </row>
    <row r="50" spans="2:10" ht="12">
      <c r="B50" s="2241"/>
      <c r="C50" s="2236"/>
      <c r="D50" s="2236"/>
      <c r="E50" s="2237"/>
      <c r="F50" s="2237"/>
      <c r="G50" s="2238"/>
      <c r="H50" s="2239"/>
      <c r="I50" s="2242"/>
      <c r="J50" s="2217"/>
    </row>
    <row r="51" spans="2:10" ht="12">
      <c r="B51" s="2241"/>
      <c r="C51" s="2236"/>
      <c r="D51" s="2236"/>
      <c r="E51" s="2237"/>
      <c r="F51" s="2237"/>
      <c r="G51" s="2238"/>
      <c r="H51" s="2239"/>
      <c r="I51" s="2242"/>
      <c r="J51" s="2217"/>
    </row>
    <row r="52" spans="2:10" ht="12">
      <c r="B52" s="2235"/>
      <c r="C52" s="2236"/>
      <c r="D52" s="2236"/>
      <c r="E52" s="2243"/>
      <c r="F52" s="2243"/>
      <c r="G52" s="2244"/>
      <c r="H52" s="2239"/>
      <c r="I52" s="2242"/>
      <c r="J52" s="2217"/>
    </row>
    <row r="53" spans="2:10" ht="12">
      <c r="B53" s="2241"/>
      <c r="C53" s="2236"/>
      <c r="D53" s="2236"/>
      <c r="E53" s="2237"/>
      <c r="F53" s="2237"/>
      <c r="G53" s="2238"/>
      <c r="H53" s="2239"/>
      <c r="I53" s="2242"/>
      <c r="J53" s="2217"/>
    </row>
    <row r="54" spans="2:10" ht="12">
      <c r="B54" s="2241"/>
      <c r="C54" s="2236"/>
      <c r="D54" s="2236"/>
      <c r="E54" s="2243"/>
      <c r="F54" s="2243"/>
      <c r="G54" s="2244"/>
      <c r="H54" s="2239"/>
      <c r="I54" s="2242"/>
      <c r="J54" s="2217"/>
    </row>
    <row r="55" spans="2:10" ht="12">
      <c r="B55" s="2235"/>
      <c r="C55" s="2236"/>
      <c r="D55" s="2236"/>
      <c r="E55" s="2243"/>
      <c r="F55" s="2243"/>
      <c r="G55" s="2244"/>
      <c r="H55" s="2239"/>
      <c r="I55" s="2242"/>
      <c r="J55" s="2217"/>
    </row>
    <row r="56" spans="2:10" ht="12">
      <c r="B56" s="2241"/>
      <c r="C56" s="2236"/>
      <c r="D56" s="2236"/>
      <c r="E56" s="2243"/>
      <c r="F56" s="2243"/>
      <c r="G56" s="2244"/>
      <c r="H56" s="2239"/>
      <c r="I56" s="2242"/>
      <c r="J56" s="2217"/>
    </row>
    <row r="57" spans="2:10" ht="12">
      <c r="B57" s="2241"/>
      <c r="C57" s="2236"/>
      <c r="D57" s="2236"/>
      <c r="E57" s="2237"/>
      <c r="F57" s="2237"/>
      <c r="G57" s="2238"/>
      <c r="H57" s="2239"/>
      <c r="I57" s="2242"/>
      <c r="J57" s="2217"/>
    </row>
    <row r="58" spans="2:10" ht="12">
      <c r="B58" s="2235"/>
      <c r="C58" s="2236"/>
      <c r="D58" s="2236"/>
      <c r="E58" s="2237"/>
      <c r="F58" s="2237"/>
      <c r="G58" s="2238"/>
      <c r="H58" s="2239"/>
      <c r="I58" s="2242"/>
      <c r="J58" s="2217"/>
    </row>
    <row r="59" spans="2:10" ht="12">
      <c r="B59" s="2241"/>
      <c r="C59" s="2236"/>
      <c r="D59" s="2236"/>
      <c r="E59" s="2243"/>
      <c r="F59" s="2243"/>
      <c r="G59" s="2244"/>
      <c r="H59" s="2239"/>
      <c r="I59" s="2242"/>
      <c r="J59" s="2217"/>
    </row>
    <row r="60" spans="2:10" ht="12">
      <c r="B60" s="2241"/>
      <c r="C60" s="2236"/>
      <c r="D60" s="2236"/>
      <c r="E60" s="2243"/>
      <c r="F60" s="2243"/>
      <c r="G60" s="2244"/>
      <c r="H60" s="2239"/>
      <c r="I60" s="2242"/>
      <c r="J60" s="2217"/>
    </row>
    <row r="61" spans="2:10" ht="12">
      <c r="B61" s="2235"/>
      <c r="C61" s="2236"/>
      <c r="D61" s="2236"/>
      <c r="E61" s="2237"/>
      <c r="F61" s="2237"/>
      <c r="G61" s="2238"/>
      <c r="H61" s="2239"/>
      <c r="I61" s="2242"/>
      <c r="J61" s="2217"/>
    </row>
    <row r="62" spans="2:10" ht="12">
      <c r="B62" s="2241"/>
      <c r="C62" s="2236"/>
      <c r="D62" s="2236"/>
      <c r="E62" s="2243"/>
      <c r="F62" s="2243"/>
      <c r="G62" s="2244"/>
      <c r="H62" s="2239"/>
      <c r="I62" s="2242"/>
      <c r="J62" s="2217"/>
    </row>
    <row r="63" spans="2:10" ht="12">
      <c r="B63" s="2241"/>
      <c r="C63" s="2236"/>
      <c r="D63" s="2236"/>
      <c r="E63" s="2243"/>
      <c r="F63" s="2243"/>
      <c r="G63" s="2244"/>
      <c r="H63" s="2239"/>
      <c r="I63" s="2242"/>
      <c r="J63" s="2217"/>
    </row>
    <row r="64" spans="2:10" ht="12">
      <c r="B64" s="2235"/>
      <c r="C64" s="2236"/>
      <c r="D64" s="2236"/>
      <c r="E64" s="2243"/>
      <c r="F64" s="2243"/>
      <c r="G64" s="2244"/>
      <c r="H64" s="2239"/>
      <c r="I64" s="2242"/>
      <c r="J64" s="2217"/>
    </row>
    <row r="65" spans="2:10" ht="12">
      <c r="B65" s="2241"/>
      <c r="C65" s="2236"/>
      <c r="D65" s="2236"/>
      <c r="E65" s="2235"/>
      <c r="F65" s="2235"/>
      <c r="G65" s="2245"/>
      <c r="H65" s="2235"/>
      <c r="I65" s="2240"/>
      <c r="J65" s="2217"/>
    </row>
    <row r="66" spans="2:10" ht="12">
      <c r="B66" s="2246"/>
      <c r="C66" s="2246"/>
      <c r="D66" s="2246"/>
      <c r="E66" s="2246"/>
      <c r="F66" s="2246"/>
      <c r="G66" s="2246"/>
      <c r="H66" s="2246"/>
      <c r="I66" s="2240"/>
      <c r="J66" s="2217"/>
    </row>
    <row r="67" spans="2:10" ht="12">
      <c r="B67" s="2246"/>
      <c r="C67" s="2246"/>
      <c r="D67" s="2246"/>
      <c r="E67" s="2246"/>
      <c r="F67" s="2246"/>
      <c r="G67" s="2246"/>
      <c r="H67" s="2246"/>
      <c r="I67" s="2240"/>
      <c r="J67" s="2217"/>
    </row>
    <row r="68" spans="2:10" ht="12">
      <c r="B68" s="2246"/>
      <c r="C68" s="2246"/>
      <c r="D68" s="2246"/>
      <c r="E68" s="2246"/>
      <c r="F68" s="2246"/>
      <c r="G68" s="2246"/>
      <c r="H68" s="2246"/>
      <c r="I68" s="2240"/>
      <c r="J68" s="2217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B1">
      <selection activeCell="B18" sqref="B18"/>
    </sheetView>
  </sheetViews>
  <sheetFormatPr defaultColWidth="9.140625" defaultRowHeight="12.75"/>
  <cols>
    <col min="1" max="1" width="0" style="2247" hidden="1" customWidth="1"/>
    <col min="2" max="2" width="5.28125" style="2247" customWidth="1"/>
    <col min="3" max="3" width="52.00390625" style="2247" customWidth="1"/>
    <col min="4" max="4" width="15.421875" style="2247" customWidth="1"/>
    <col min="5" max="5" width="9.8515625" style="2247" customWidth="1"/>
    <col min="6" max="6" width="8.140625" style="2247" customWidth="1"/>
    <col min="7" max="7" width="8.7109375" style="2248" customWidth="1"/>
    <col min="8" max="9" width="0" style="2247" hidden="1" customWidth="1"/>
    <col min="10" max="10" width="12.28125" style="2247" customWidth="1"/>
    <col min="11" max="11" width="2.421875" style="2249" customWidth="1"/>
    <col min="12" max="12" width="7.140625" style="2249" customWidth="1"/>
    <col min="13" max="16384" width="9.140625" style="2249" customWidth="1"/>
  </cols>
  <sheetData>
    <row r="1" spans="1:10" s="2250" customFormat="1" ht="33" customHeight="1">
      <c r="A1" s="2247"/>
      <c r="B1" s="3458" t="s">
        <v>255</v>
      </c>
      <c r="C1" s="3458"/>
      <c r="D1" s="3458"/>
      <c r="E1" s="3458"/>
      <c r="F1" s="3458"/>
      <c r="G1" s="3458"/>
      <c r="H1" s="3458"/>
      <c r="I1" s="3458"/>
      <c r="J1" s="3458"/>
    </row>
    <row r="2" spans="1:10" s="2250" customFormat="1" ht="14.25" customHeight="1">
      <c r="A2" s="2247"/>
      <c r="B2" s="2251"/>
      <c r="C2" s="2251"/>
      <c r="D2" s="2251"/>
      <c r="E2" s="2251"/>
      <c r="F2" s="2251"/>
      <c r="G2" s="2252"/>
      <c r="H2" s="2251"/>
      <c r="I2" s="2251"/>
      <c r="J2" s="2253"/>
    </row>
    <row r="3" spans="1:12" s="2250" customFormat="1" ht="52.5" customHeight="1">
      <c r="A3" s="2254"/>
      <c r="B3" s="2255" t="s">
        <v>1</v>
      </c>
      <c r="C3" s="2256" t="s">
        <v>2</v>
      </c>
      <c r="D3" s="2256" t="s">
        <v>3</v>
      </c>
      <c r="E3" s="2257" t="s">
        <v>4</v>
      </c>
      <c r="F3" s="2257" t="s">
        <v>5</v>
      </c>
      <c r="G3" s="2258" t="s">
        <v>6</v>
      </c>
      <c r="H3" s="2257"/>
      <c r="I3" s="2257"/>
      <c r="J3" s="2259" t="s">
        <v>7</v>
      </c>
      <c r="K3" s="2260"/>
      <c r="L3" s="2260"/>
    </row>
    <row r="4" spans="1:12" s="2250" customFormat="1" ht="21" customHeight="1">
      <c r="A4" s="2247"/>
      <c r="B4" s="2261">
        <v>1</v>
      </c>
      <c r="C4" s="2262" t="s">
        <v>8</v>
      </c>
      <c r="D4" s="2262" t="s">
        <v>9</v>
      </c>
      <c r="E4" s="2263">
        <v>1</v>
      </c>
      <c r="F4" s="2263">
        <v>1</v>
      </c>
      <c r="G4" s="2264">
        <v>5460</v>
      </c>
      <c r="H4" s="2265"/>
      <c r="I4" s="2265"/>
      <c r="J4" s="2266">
        <v>5460</v>
      </c>
      <c r="K4" s="2260"/>
      <c r="L4" s="2260"/>
    </row>
    <row r="5" spans="1:12" s="2250" customFormat="1" ht="25.5" customHeight="1">
      <c r="A5" s="2247"/>
      <c r="B5" s="2261">
        <v>2</v>
      </c>
      <c r="C5" s="2262" t="s">
        <v>10</v>
      </c>
      <c r="D5" s="2262" t="s">
        <v>11</v>
      </c>
      <c r="E5" s="2263">
        <v>0.4</v>
      </c>
      <c r="F5" s="2263">
        <v>4</v>
      </c>
      <c r="G5" s="2264">
        <v>6500</v>
      </c>
      <c r="H5" s="2265"/>
      <c r="I5" s="2265"/>
      <c r="J5" s="2266">
        <v>10400</v>
      </c>
      <c r="K5" s="2260"/>
      <c r="L5" s="2260"/>
    </row>
    <row r="6" spans="1:12" s="2250" customFormat="1" ht="41.25" customHeight="1">
      <c r="A6" s="2247"/>
      <c r="B6" s="2261">
        <v>3</v>
      </c>
      <c r="C6" s="2262" t="s">
        <v>256</v>
      </c>
      <c r="D6" s="2267" t="s">
        <v>15</v>
      </c>
      <c r="E6" s="2263">
        <v>2.906</v>
      </c>
      <c r="F6" s="2263">
        <v>2</v>
      </c>
      <c r="G6" s="2264">
        <v>1500</v>
      </c>
      <c r="H6" s="2265"/>
      <c r="I6" s="2265"/>
      <c r="J6" s="2266">
        <v>8718</v>
      </c>
      <c r="K6" s="2260"/>
      <c r="L6" s="2260"/>
    </row>
    <row r="7" spans="1:12" s="2250" customFormat="1" ht="36.75" customHeight="1">
      <c r="A7" s="2247"/>
      <c r="B7" s="2261">
        <v>4</v>
      </c>
      <c r="C7" s="2262" t="s">
        <v>257</v>
      </c>
      <c r="D7" s="2267" t="s">
        <v>15</v>
      </c>
      <c r="E7" s="2263">
        <v>2.906</v>
      </c>
      <c r="F7" s="2263">
        <v>2</v>
      </c>
      <c r="G7" s="2264">
        <v>1440</v>
      </c>
      <c r="H7" s="2265"/>
      <c r="I7" s="2265"/>
      <c r="J7" s="2266">
        <v>8369.28</v>
      </c>
      <c r="K7" s="2260"/>
      <c r="L7" s="2260"/>
    </row>
    <row r="8" spans="1:12" s="2250" customFormat="1" ht="20.25" customHeight="1">
      <c r="A8" s="2247"/>
      <c r="B8" s="2261">
        <v>5</v>
      </c>
      <c r="C8" s="2262" t="s">
        <v>17</v>
      </c>
      <c r="D8" s="2267" t="s">
        <v>15</v>
      </c>
      <c r="E8" s="2263">
        <v>2.906</v>
      </c>
      <c r="F8" s="2263">
        <v>2</v>
      </c>
      <c r="G8" s="2264">
        <v>1320</v>
      </c>
      <c r="H8" s="2265"/>
      <c r="I8" s="2265"/>
      <c r="J8" s="2266">
        <v>7671.84</v>
      </c>
      <c r="K8" s="2260"/>
      <c r="L8" s="2260"/>
    </row>
    <row r="9" spans="1:12" s="2250" customFormat="1" ht="26.25" customHeight="1">
      <c r="A9" s="2247"/>
      <c r="B9" s="2261">
        <v>6</v>
      </c>
      <c r="C9" s="2262" t="s">
        <v>18</v>
      </c>
      <c r="D9" s="2267" t="s">
        <v>19</v>
      </c>
      <c r="E9" s="2263">
        <v>0.5</v>
      </c>
      <c r="F9" s="2263">
        <v>2</v>
      </c>
      <c r="G9" s="2264">
        <v>559.29</v>
      </c>
      <c r="H9" s="2265"/>
      <c r="I9" s="2265"/>
      <c r="J9" s="2266">
        <v>559.29</v>
      </c>
      <c r="K9" s="2260"/>
      <c r="L9" s="2260"/>
    </row>
    <row r="10" spans="1:12" s="2250" customFormat="1" ht="47.25" customHeight="1">
      <c r="A10" s="2247"/>
      <c r="B10" s="2261">
        <v>7</v>
      </c>
      <c r="C10" s="2262" t="s">
        <v>20</v>
      </c>
      <c r="D10" s="2267" t="s">
        <v>15</v>
      </c>
      <c r="E10" s="2263">
        <v>2.906</v>
      </c>
      <c r="F10" s="2263">
        <v>2</v>
      </c>
      <c r="G10" s="2264">
        <v>3003.38</v>
      </c>
      <c r="H10" s="2265"/>
      <c r="I10" s="2265"/>
      <c r="J10" s="2266">
        <v>17455.64456</v>
      </c>
      <c r="K10" s="2260"/>
      <c r="L10" s="2260"/>
    </row>
    <row r="11" spans="1:12" s="2250" customFormat="1" ht="50.25" customHeight="1">
      <c r="A11" s="2247"/>
      <c r="B11" s="2261">
        <v>8</v>
      </c>
      <c r="C11" s="2262" t="s">
        <v>21</v>
      </c>
      <c r="D11" s="2267" t="s">
        <v>15</v>
      </c>
      <c r="E11" s="2263">
        <v>2.906</v>
      </c>
      <c r="F11" s="2263">
        <v>2</v>
      </c>
      <c r="G11" s="2268">
        <v>1710</v>
      </c>
      <c r="H11" s="2269"/>
      <c r="I11" s="2269"/>
      <c r="J11" s="2266">
        <v>9938.52</v>
      </c>
      <c r="K11" s="2260"/>
      <c r="L11" s="2260"/>
    </row>
    <row r="12" spans="1:12" s="2250" customFormat="1" ht="28.5" customHeight="1">
      <c r="A12" s="2247"/>
      <c r="B12" s="2261">
        <v>9</v>
      </c>
      <c r="C12" s="2262" t="s">
        <v>22</v>
      </c>
      <c r="D12" s="2267" t="s">
        <v>23</v>
      </c>
      <c r="E12" s="2263">
        <v>1</v>
      </c>
      <c r="F12" s="2263">
        <v>2</v>
      </c>
      <c r="G12" s="2264">
        <v>5060.23</v>
      </c>
      <c r="H12" s="2265"/>
      <c r="I12" s="2265"/>
      <c r="J12" s="2266">
        <v>10120.46</v>
      </c>
      <c r="K12" s="2260"/>
      <c r="L12" s="2260"/>
    </row>
    <row r="13" spans="1:12" s="2250" customFormat="1" ht="27" customHeight="1">
      <c r="A13" s="2247"/>
      <c r="B13" s="2261">
        <v>10</v>
      </c>
      <c r="C13" s="2262" t="s">
        <v>24</v>
      </c>
      <c r="D13" s="2267" t="s">
        <v>15</v>
      </c>
      <c r="E13" s="2263">
        <v>2.906</v>
      </c>
      <c r="F13" s="2263">
        <v>2</v>
      </c>
      <c r="G13" s="2264">
        <v>19.7</v>
      </c>
      <c r="H13" s="2265"/>
      <c r="I13" s="2265"/>
      <c r="J13" s="2266">
        <v>114.49640000000001</v>
      </c>
      <c r="K13" s="2260"/>
      <c r="L13" s="2260"/>
    </row>
    <row r="14" spans="1:12" s="2250" customFormat="1" ht="22.5" customHeight="1">
      <c r="A14" s="2247"/>
      <c r="B14" s="2261">
        <v>11</v>
      </c>
      <c r="C14" s="2262" t="s">
        <v>25</v>
      </c>
      <c r="D14" s="2267" t="s">
        <v>15</v>
      </c>
      <c r="E14" s="2263">
        <v>2.906</v>
      </c>
      <c r="F14" s="2263">
        <v>2</v>
      </c>
      <c r="G14" s="2270">
        <v>9936</v>
      </c>
      <c r="H14" s="2271"/>
      <c r="I14" s="2271"/>
      <c r="J14" s="2266">
        <v>57748.032</v>
      </c>
      <c r="K14" s="2260"/>
      <c r="L14" s="2260"/>
    </row>
    <row r="15" spans="1:12" s="2250" customFormat="1" ht="19.5" customHeight="1">
      <c r="A15" s="2247"/>
      <c r="B15" s="2261">
        <v>12</v>
      </c>
      <c r="C15" s="2262" t="s">
        <v>26</v>
      </c>
      <c r="D15" s="2262" t="s">
        <v>9</v>
      </c>
      <c r="E15" s="2263">
        <v>1</v>
      </c>
      <c r="F15" s="2263">
        <v>2</v>
      </c>
      <c r="G15" s="2270">
        <v>3036.14</v>
      </c>
      <c r="H15" s="2271"/>
      <c r="I15" s="2271"/>
      <c r="J15" s="2266">
        <v>6072.28</v>
      </c>
      <c r="K15" s="2260"/>
      <c r="L15" s="2260"/>
    </row>
    <row r="16" spans="1:12" s="2250" customFormat="1" ht="87.75" customHeight="1">
      <c r="A16" s="2247"/>
      <c r="B16" s="2261">
        <v>13</v>
      </c>
      <c r="C16" s="2262" t="s">
        <v>258</v>
      </c>
      <c r="D16" s="2262" t="s">
        <v>28</v>
      </c>
      <c r="E16" s="2263">
        <v>4</v>
      </c>
      <c r="F16" s="2263">
        <v>12</v>
      </c>
      <c r="G16" s="2268">
        <v>266.33</v>
      </c>
      <c r="H16" s="2269"/>
      <c r="I16" s="2269"/>
      <c r="J16" s="2266">
        <v>12783.84</v>
      </c>
      <c r="K16" s="2260"/>
      <c r="L16" s="2260"/>
    </row>
    <row r="17" spans="1:12" s="2250" customFormat="1" ht="22.5" customHeight="1">
      <c r="A17" s="2247"/>
      <c r="B17" s="2261">
        <v>14</v>
      </c>
      <c r="C17" s="2262" t="s">
        <v>31</v>
      </c>
      <c r="D17" s="2262" t="s">
        <v>28</v>
      </c>
      <c r="E17" s="2263">
        <v>4</v>
      </c>
      <c r="F17" s="2263">
        <v>2</v>
      </c>
      <c r="G17" s="2268">
        <v>2000</v>
      </c>
      <c r="H17" s="2269"/>
      <c r="I17" s="2269"/>
      <c r="J17" s="2266">
        <v>16000</v>
      </c>
      <c r="K17" s="2260"/>
      <c r="L17" s="2260"/>
    </row>
    <row r="18" spans="1:12" s="2250" customFormat="1" ht="36" customHeight="1">
      <c r="A18" s="2247"/>
      <c r="B18" s="2261">
        <v>15</v>
      </c>
      <c r="C18" s="2262" t="s">
        <v>29</v>
      </c>
      <c r="D18" s="2267" t="s">
        <v>30</v>
      </c>
      <c r="E18" s="2263">
        <v>2.906</v>
      </c>
      <c r="F18" s="2263">
        <v>1</v>
      </c>
      <c r="G18" s="2264">
        <v>14039</v>
      </c>
      <c r="H18" s="2265"/>
      <c r="I18" s="2265"/>
      <c r="J18" s="2266">
        <v>40797.334</v>
      </c>
      <c r="K18" s="2260"/>
      <c r="L18" s="2260"/>
    </row>
    <row r="19" spans="1:12" s="2250" customFormat="1" ht="21" customHeight="1">
      <c r="A19" s="2247"/>
      <c r="B19" s="2261">
        <v>16</v>
      </c>
      <c r="C19" s="2262" t="s">
        <v>32</v>
      </c>
      <c r="D19" s="2262" t="s">
        <v>33</v>
      </c>
      <c r="E19" s="2263">
        <v>500</v>
      </c>
      <c r="F19" s="2272" t="s">
        <v>34</v>
      </c>
      <c r="G19" s="2264">
        <v>22.39</v>
      </c>
      <c r="H19" s="2265"/>
      <c r="I19" s="2265"/>
      <c r="J19" s="2266">
        <v>11195</v>
      </c>
      <c r="K19" s="2260"/>
      <c r="L19" s="2260"/>
    </row>
    <row r="20" spans="1:12" s="2250" customFormat="1" ht="21.75" customHeight="1">
      <c r="A20" s="2247"/>
      <c r="B20" s="2261">
        <v>17</v>
      </c>
      <c r="C20" s="2262" t="s">
        <v>35</v>
      </c>
      <c r="D20" s="2262" t="s">
        <v>36</v>
      </c>
      <c r="E20" s="2263">
        <v>1</v>
      </c>
      <c r="F20" s="2272" t="s">
        <v>34</v>
      </c>
      <c r="G20" s="2264">
        <v>408.6</v>
      </c>
      <c r="H20" s="2265"/>
      <c r="I20" s="2265"/>
      <c r="J20" s="2266">
        <v>408.6</v>
      </c>
      <c r="K20" s="2260"/>
      <c r="L20" s="2260"/>
    </row>
    <row r="21" spans="1:12" s="2250" customFormat="1" ht="22.5" customHeight="1">
      <c r="A21" s="2247"/>
      <c r="B21" s="2261">
        <v>18</v>
      </c>
      <c r="C21" s="2262" t="s">
        <v>37</v>
      </c>
      <c r="D21" s="2262" t="s">
        <v>38</v>
      </c>
      <c r="E21" s="2263">
        <v>100</v>
      </c>
      <c r="F21" s="2272" t="s">
        <v>34</v>
      </c>
      <c r="G21" s="2264">
        <v>20.13</v>
      </c>
      <c r="H21" s="2265"/>
      <c r="I21" s="2265"/>
      <c r="J21" s="2266">
        <v>2013</v>
      </c>
      <c r="K21" s="2260"/>
      <c r="L21" s="2260"/>
    </row>
    <row r="22" spans="1:12" s="2250" customFormat="1" ht="23.25" customHeight="1">
      <c r="A22" s="2247"/>
      <c r="B22" s="2261">
        <v>19</v>
      </c>
      <c r="C22" s="2262" t="s">
        <v>39</v>
      </c>
      <c r="D22" s="2262" t="s">
        <v>33</v>
      </c>
      <c r="E22" s="2263">
        <v>350</v>
      </c>
      <c r="F22" s="2272" t="s">
        <v>34</v>
      </c>
      <c r="G22" s="2264">
        <v>41.8</v>
      </c>
      <c r="H22" s="2265"/>
      <c r="I22" s="2265"/>
      <c r="J22" s="2266">
        <v>14630</v>
      </c>
      <c r="K22" s="2260"/>
      <c r="L22" s="2260"/>
    </row>
    <row r="23" spans="1:12" s="2250" customFormat="1" ht="27.75" customHeight="1">
      <c r="A23" s="2247"/>
      <c r="B23" s="2261">
        <v>20</v>
      </c>
      <c r="C23" s="2262" t="s">
        <v>40</v>
      </c>
      <c r="D23" s="2262" t="s">
        <v>38</v>
      </c>
      <c r="E23" s="2263">
        <v>70</v>
      </c>
      <c r="F23" s="2272" t="s">
        <v>34</v>
      </c>
      <c r="G23" s="2264">
        <v>170.7</v>
      </c>
      <c r="H23" s="2265"/>
      <c r="I23" s="2265"/>
      <c r="J23" s="2266">
        <v>11949</v>
      </c>
      <c r="K23" s="2260"/>
      <c r="L23" s="2260"/>
    </row>
    <row r="24" spans="1:12" s="2250" customFormat="1" ht="25.5" customHeight="1">
      <c r="A24" s="2247"/>
      <c r="B24" s="2261">
        <v>21</v>
      </c>
      <c r="C24" s="2262" t="s">
        <v>41</v>
      </c>
      <c r="D24" s="2262" t="s">
        <v>38</v>
      </c>
      <c r="E24" s="2263">
        <v>70</v>
      </c>
      <c r="F24" s="2272" t="s">
        <v>34</v>
      </c>
      <c r="G24" s="2264">
        <v>183.3</v>
      </c>
      <c r="H24" s="2265"/>
      <c r="I24" s="2265"/>
      <c r="J24" s="2266">
        <v>12831</v>
      </c>
      <c r="K24" s="2260"/>
      <c r="L24" s="2260"/>
    </row>
    <row r="25" spans="1:12" s="2250" customFormat="1" ht="21.75" customHeight="1">
      <c r="A25" s="2247"/>
      <c r="B25" s="2261">
        <v>22</v>
      </c>
      <c r="C25" s="2262" t="s">
        <v>42</v>
      </c>
      <c r="D25" s="2262" t="s">
        <v>38</v>
      </c>
      <c r="E25" s="2263">
        <v>90</v>
      </c>
      <c r="F25" s="2272" t="s">
        <v>34</v>
      </c>
      <c r="G25" s="2264">
        <v>36.39</v>
      </c>
      <c r="H25" s="2265"/>
      <c r="I25" s="2265"/>
      <c r="J25" s="2266">
        <v>3275.1</v>
      </c>
      <c r="K25" s="2260"/>
      <c r="L25" s="2260"/>
    </row>
    <row r="26" spans="1:12" s="2250" customFormat="1" ht="21.75" customHeight="1">
      <c r="A26" s="2247"/>
      <c r="B26" s="2261">
        <v>23</v>
      </c>
      <c r="C26" s="2262" t="s">
        <v>43</v>
      </c>
      <c r="D26" s="2262" t="s">
        <v>38</v>
      </c>
      <c r="E26" s="2263">
        <v>160</v>
      </c>
      <c r="F26" s="2272" t="s">
        <v>34</v>
      </c>
      <c r="G26" s="2264">
        <v>137</v>
      </c>
      <c r="H26" s="2265"/>
      <c r="I26" s="2265"/>
      <c r="J26" s="2266">
        <v>21920</v>
      </c>
      <c r="K26" s="2260"/>
      <c r="L26" s="2260"/>
    </row>
    <row r="27" spans="1:12" s="2250" customFormat="1" ht="21" customHeight="1">
      <c r="A27" s="2247"/>
      <c r="B27" s="2261">
        <v>24</v>
      </c>
      <c r="C27" s="2262" t="s">
        <v>44</v>
      </c>
      <c r="D27" s="2262" t="s">
        <v>45</v>
      </c>
      <c r="E27" s="2263">
        <v>0.5</v>
      </c>
      <c r="F27" s="2263">
        <v>2</v>
      </c>
      <c r="G27" s="2264">
        <v>1514.7</v>
      </c>
      <c r="H27" s="2265"/>
      <c r="I27" s="2265"/>
      <c r="J27" s="2266">
        <v>1514.7</v>
      </c>
      <c r="K27" s="2260"/>
      <c r="L27" s="2260"/>
    </row>
    <row r="28" spans="1:12" s="2250" customFormat="1" ht="21" customHeight="1">
      <c r="A28" s="2247"/>
      <c r="B28" s="2261">
        <v>25</v>
      </c>
      <c r="C28" s="2262" t="s">
        <v>46</v>
      </c>
      <c r="D28" s="2262"/>
      <c r="E28" s="2263"/>
      <c r="F28" s="2263" t="s">
        <v>47</v>
      </c>
      <c r="G28" s="2264"/>
      <c r="H28" s="2265"/>
      <c r="I28" s="2265"/>
      <c r="J28" s="2266">
        <v>61374.72</v>
      </c>
      <c r="K28" s="2260"/>
      <c r="L28" s="2260"/>
    </row>
    <row r="29" spans="1:12" s="2250" customFormat="1" ht="21" customHeight="1">
      <c r="A29" s="2247"/>
      <c r="B29" s="2261">
        <v>26</v>
      </c>
      <c r="C29" s="2262" t="s">
        <v>48</v>
      </c>
      <c r="D29" s="2262" t="s">
        <v>38</v>
      </c>
      <c r="E29" s="2263">
        <v>2.906</v>
      </c>
      <c r="F29" s="2263">
        <v>12</v>
      </c>
      <c r="G29" s="2264">
        <v>210</v>
      </c>
      <c r="H29" s="2265"/>
      <c r="I29" s="2265"/>
      <c r="J29" s="2266">
        <v>7323.12</v>
      </c>
      <c r="K29" s="2260"/>
      <c r="L29" s="2260"/>
    </row>
    <row r="30" spans="1:12" s="2250" customFormat="1" ht="23.25" customHeight="1">
      <c r="A30" s="2247"/>
      <c r="B30" s="2261">
        <v>27</v>
      </c>
      <c r="C30" s="2262" t="s">
        <v>50</v>
      </c>
      <c r="D30" s="2262" t="s">
        <v>15</v>
      </c>
      <c r="E30" s="2263">
        <v>2.906</v>
      </c>
      <c r="F30" s="2263">
        <v>12</v>
      </c>
      <c r="G30" s="2264">
        <v>3290</v>
      </c>
      <c r="H30" s="2265"/>
      <c r="I30" s="2265"/>
      <c r="J30" s="2266">
        <v>114728.88</v>
      </c>
      <c r="K30" s="2260"/>
      <c r="L30" s="2260"/>
    </row>
    <row r="31" spans="1:12" s="2250" customFormat="1" ht="23.25" customHeight="1">
      <c r="A31" s="2247"/>
      <c r="B31" s="2261">
        <v>28</v>
      </c>
      <c r="C31" s="2273" t="s">
        <v>259</v>
      </c>
      <c r="D31" s="2273"/>
      <c r="E31" s="2274"/>
      <c r="F31" s="2274"/>
      <c r="G31" s="2275"/>
      <c r="H31" s="2276"/>
      <c r="I31" s="2276"/>
      <c r="J31" s="2277">
        <v>398000</v>
      </c>
      <c r="K31" s="2260"/>
      <c r="L31" s="2260"/>
    </row>
    <row r="32" spans="1:12" s="2250" customFormat="1" ht="21" customHeight="1">
      <c r="A32" s="2247"/>
      <c r="B32" s="2261">
        <v>29</v>
      </c>
      <c r="C32" s="2262" t="s">
        <v>52</v>
      </c>
      <c r="D32" s="2262"/>
      <c r="E32" s="2278"/>
      <c r="F32" s="2278"/>
      <c r="G32" s="2279"/>
      <c r="H32" s="2278"/>
      <c r="I32" s="2278"/>
      <c r="J32" s="2266">
        <v>0</v>
      </c>
      <c r="K32" s="2260"/>
      <c r="L32" s="2260"/>
    </row>
    <row r="33" spans="2:12" ht="12">
      <c r="B33" s="2280" t="s">
        <v>53</v>
      </c>
      <c r="C33" s="2280"/>
      <c r="D33" s="2280"/>
      <c r="E33" s="2280"/>
      <c r="F33" s="2280"/>
      <c r="G33" s="2281"/>
      <c r="H33" s="2282"/>
      <c r="I33" s="2283"/>
      <c r="J33" s="2284">
        <v>873372.13696</v>
      </c>
      <c r="K33" s="2285"/>
      <c r="L33" s="2285"/>
    </row>
    <row r="35" spans="4:10" ht="12">
      <c r="D35" s="2247" t="s">
        <v>54</v>
      </c>
      <c r="J35" s="2286"/>
    </row>
    <row r="36" ht="12">
      <c r="D36" s="2247" t="s">
        <v>54</v>
      </c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B1">
      <selection activeCell="B1" sqref="B1"/>
    </sheetView>
  </sheetViews>
  <sheetFormatPr defaultColWidth="9.140625" defaultRowHeight="12.75"/>
  <cols>
    <col min="1" max="1" width="0" style="2287" hidden="1" customWidth="1"/>
    <col min="2" max="2" width="5.28125" style="2287" customWidth="1"/>
    <col min="3" max="3" width="50.00390625" style="2287" customWidth="1"/>
    <col min="4" max="4" width="15.421875" style="2287" customWidth="1"/>
    <col min="5" max="5" width="9.8515625" style="2287" customWidth="1"/>
    <col min="6" max="6" width="8.140625" style="2287" customWidth="1"/>
    <col min="7" max="7" width="8.8515625" style="2287" customWidth="1"/>
    <col min="8" max="8" width="12.28125" style="2287" customWidth="1"/>
    <col min="9" max="9" width="6.140625" style="2288" customWidth="1"/>
    <col min="10" max="10" width="2.421875" style="2289" customWidth="1"/>
    <col min="11" max="11" width="7.140625" style="2289" customWidth="1"/>
    <col min="12" max="16384" width="9.140625" style="2289" customWidth="1"/>
  </cols>
  <sheetData>
    <row r="1" spans="1:9" s="2290" customFormat="1" ht="33" customHeight="1">
      <c r="A1" s="2287"/>
      <c r="B1" s="3459" t="s">
        <v>260</v>
      </c>
      <c r="C1" s="3459"/>
      <c r="D1" s="3459"/>
      <c r="E1" s="3459"/>
      <c r="F1" s="3459"/>
      <c r="G1" s="3459"/>
      <c r="H1" s="3459"/>
      <c r="I1" s="2288"/>
    </row>
    <row r="2" spans="1:9" s="2290" customFormat="1" ht="14.25" customHeight="1">
      <c r="A2" s="2287"/>
      <c r="B2" s="2291"/>
      <c r="C2" s="2291"/>
      <c r="D2" s="2291"/>
      <c r="E2" s="2291"/>
      <c r="F2" s="2291"/>
      <c r="G2" s="2291"/>
      <c r="H2" s="2291"/>
      <c r="I2" s="2288"/>
    </row>
    <row r="3" spans="1:11" s="2290" customFormat="1" ht="52.5" customHeight="1">
      <c r="A3" s="2292"/>
      <c r="B3" s="2293" t="s">
        <v>1</v>
      </c>
      <c r="C3" s="2294" t="s">
        <v>2</v>
      </c>
      <c r="D3" s="2294" t="s">
        <v>3</v>
      </c>
      <c r="E3" s="2295" t="s">
        <v>4</v>
      </c>
      <c r="F3" s="2295" t="s">
        <v>5</v>
      </c>
      <c r="G3" s="2295" t="s">
        <v>6</v>
      </c>
      <c r="H3" s="2296" t="s">
        <v>7</v>
      </c>
      <c r="I3" s="2297"/>
      <c r="J3" s="2298"/>
      <c r="K3" s="2298"/>
    </row>
    <row r="4" spans="1:11" s="2290" customFormat="1" ht="21" customHeight="1">
      <c r="A4" s="2287"/>
      <c r="B4" s="2299">
        <v>1</v>
      </c>
      <c r="C4" s="2300" t="s">
        <v>8</v>
      </c>
      <c r="D4" s="2300" t="s">
        <v>9</v>
      </c>
      <c r="E4" s="2301">
        <v>1</v>
      </c>
      <c r="F4" s="2301">
        <v>1</v>
      </c>
      <c r="G4" s="2302">
        <v>5460</v>
      </c>
      <c r="H4" s="2303">
        <f aca="true" t="shared" si="0" ref="H4:H18">E4*F4*G4</f>
        <v>5460</v>
      </c>
      <c r="I4" s="2304"/>
      <c r="J4" s="2298"/>
      <c r="K4" s="2298"/>
    </row>
    <row r="5" spans="1:11" s="2290" customFormat="1" ht="25.5" customHeight="1">
      <c r="A5" s="2287"/>
      <c r="B5" s="2299">
        <v>2</v>
      </c>
      <c r="C5" s="2300" t="s">
        <v>10</v>
      </c>
      <c r="D5" s="2300" t="s">
        <v>11</v>
      </c>
      <c r="E5" s="2301">
        <v>0.3</v>
      </c>
      <c r="F5" s="2301">
        <v>2</v>
      </c>
      <c r="G5" s="2302">
        <v>6500</v>
      </c>
      <c r="H5" s="2303">
        <f t="shared" si="0"/>
        <v>3900</v>
      </c>
      <c r="I5" s="2304"/>
      <c r="J5" s="2298"/>
      <c r="K5" s="2298"/>
    </row>
    <row r="6" spans="1:11" s="2290" customFormat="1" ht="18.75" customHeight="1">
      <c r="A6" s="2287"/>
      <c r="B6" s="2299">
        <v>3</v>
      </c>
      <c r="C6" s="2300" t="s">
        <v>12</v>
      </c>
      <c r="D6" s="2300" t="s">
        <v>13</v>
      </c>
      <c r="E6" s="2301">
        <v>50</v>
      </c>
      <c r="F6" s="2301">
        <v>2</v>
      </c>
      <c r="G6" s="2302">
        <v>146.72</v>
      </c>
      <c r="H6" s="2303">
        <f t="shared" si="0"/>
        <v>14672</v>
      </c>
      <c r="I6" s="2304"/>
      <c r="J6" s="2298"/>
      <c r="K6" s="2298"/>
    </row>
    <row r="7" spans="1:11" s="2290" customFormat="1" ht="39" customHeight="1">
      <c r="A7" s="2287"/>
      <c r="B7" s="2299">
        <v>4</v>
      </c>
      <c r="C7" s="2300" t="s">
        <v>256</v>
      </c>
      <c r="D7" s="2305" t="s">
        <v>15</v>
      </c>
      <c r="E7" s="2301">
        <v>4.4509</v>
      </c>
      <c r="F7" s="2301">
        <v>2</v>
      </c>
      <c r="G7" s="2302">
        <v>1500</v>
      </c>
      <c r="H7" s="2303">
        <f t="shared" si="0"/>
        <v>13352.699999999999</v>
      </c>
      <c r="I7" s="2304"/>
      <c r="J7" s="2298"/>
      <c r="K7" s="2298"/>
    </row>
    <row r="8" spans="1:11" s="2290" customFormat="1" ht="37.5" customHeight="1">
      <c r="A8" s="2287"/>
      <c r="B8" s="2299">
        <v>5</v>
      </c>
      <c r="C8" s="2300" t="s">
        <v>257</v>
      </c>
      <c r="D8" s="2305" t="s">
        <v>15</v>
      </c>
      <c r="E8" s="2301">
        <v>4.4509</v>
      </c>
      <c r="F8" s="2301">
        <v>2</v>
      </c>
      <c r="G8" s="2302">
        <v>1440</v>
      </c>
      <c r="H8" s="2303">
        <f t="shared" si="0"/>
        <v>12818.591999999999</v>
      </c>
      <c r="I8" s="2304"/>
      <c r="J8" s="2298"/>
      <c r="K8" s="2298"/>
    </row>
    <row r="9" spans="1:11" s="2290" customFormat="1" ht="20.25" customHeight="1">
      <c r="A9" s="2287"/>
      <c r="B9" s="2299">
        <v>6</v>
      </c>
      <c r="C9" s="2300" t="s">
        <v>17</v>
      </c>
      <c r="D9" s="2305" t="s">
        <v>15</v>
      </c>
      <c r="E9" s="2301">
        <v>4.4509</v>
      </c>
      <c r="F9" s="2301">
        <v>2</v>
      </c>
      <c r="G9" s="2302">
        <v>1320</v>
      </c>
      <c r="H9" s="2303">
        <f t="shared" si="0"/>
        <v>11750.376</v>
      </c>
      <c r="I9" s="2304"/>
      <c r="J9" s="2298"/>
      <c r="K9" s="2298"/>
    </row>
    <row r="10" spans="1:11" s="2290" customFormat="1" ht="20.25" customHeight="1">
      <c r="A10" s="2287"/>
      <c r="B10" s="2299">
        <v>7</v>
      </c>
      <c r="C10" s="2300" t="s">
        <v>18</v>
      </c>
      <c r="D10" s="2305" t="s">
        <v>19</v>
      </c>
      <c r="E10" s="2301">
        <v>0.3</v>
      </c>
      <c r="F10" s="2301">
        <v>2</v>
      </c>
      <c r="G10" s="2302">
        <v>559.29</v>
      </c>
      <c r="H10" s="2303">
        <f t="shared" si="0"/>
        <v>335.57399999999996</v>
      </c>
      <c r="I10" s="2304"/>
      <c r="J10" s="2298"/>
      <c r="K10" s="2298"/>
    </row>
    <row r="11" spans="1:11" s="2290" customFormat="1" ht="42.75" customHeight="1">
      <c r="A11" s="2287"/>
      <c r="B11" s="2299">
        <v>8</v>
      </c>
      <c r="C11" s="2300" t="s">
        <v>20</v>
      </c>
      <c r="D11" s="2305" t="s">
        <v>15</v>
      </c>
      <c r="E11" s="2301">
        <v>4.4509</v>
      </c>
      <c r="F11" s="2301">
        <v>2</v>
      </c>
      <c r="G11" s="2302">
        <v>3003.38</v>
      </c>
      <c r="H11" s="2303">
        <f t="shared" si="0"/>
        <v>26735.488084</v>
      </c>
      <c r="I11" s="2304"/>
      <c r="J11" s="2298"/>
      <c r="K11" s="2298"/>
    </row>
    <row r="12" spans="1:11" s="2290" customFormat="1" ht="60" customHeight="1">
      <c r="A12" s="2287"/>
      <c r="B12" s="2299">
        <v>9</v>
      </c>
      <c r="C12" s="2300" t="s">
        <v>21</v>
      </c>
      <c r="D12" s="2305" t="s">
        <v>15</v>
      </c>
      <c r="E12" s="2301">
        <v>4.4509</v>
      </c>
      <c r="F12" s="2301">
        <v>2</v>
      </c>
      <c r="G12" s="2306">
        <v>1710</v>
      </c>
      <c r="H12" s="2303">
        <f t="shared" si="0"/>
        <v>15222.078</v>
      </c>
      <c r="I12" s="2304"/>
      <c r="J12" s="2298"/>
      <c r="K12" s="2298"/>
    </row>
    <row r="13" spans="1:11" s="2290" customFormat="1" ht="29.25" customHeight="1">
      <c r="A13" s="2287"/>
      <c r="B13" s="2299">
        <v>10</v>
      </c>
      <c r="C13" s="2300" t="s">
        <v>22</v>
      </c>
      <c r="D13" s="2305" t="s">
        <v>23</v>
      </c>
      <c r="E13" s="2301">
        <v>1</v>
      </c>
      <c r="F13" s="2301">
        <v>1</v>
      </c>
      <c r="G13" s="2302">
        <v>5060.23</v>
      </c>
      <c r="H13" s="2303">
        <f t="shared" si="0"/>
        <v>5060.23</v>
      </c>
      <c r="I13" s="2304"/>
      <c r="J13" s="2298"/>
      <c r="K13" s="2298"/>
    </row>
    <row r="14" spans="1:11" s="2290" customFormat="1" ht="26.25" customHeight="1">
      <c r="A14" s="2287"/>
      <c r="B14" s="2299">
        <v>11</v>
      </c>
      <c r="C14" s="2300" t="s">
        <v>24</v>
      </c>
      <c r="D14" s="2305" t="s">
        <v>15</v>
      </c>
      <c r="E14" s="2301">
        <v>4.4509</v>
      </c>
      <c r="F14" s="2301">
        <v>2</v>
      </c>
      <c r="G14" s="2302">
        <v>19.7</v>
      </c>
      <c r="H14" s="2303">
        <f t="shared" si="0"/>
        <v>175.36545999999998</v>
      </c>
      <c r="I14" s="2304"/>
      <c r="J14" s="2298"/>
      <c r="K14" s="2298"/>
    </row>
    <row r="15" spans="1:11" s="2290" customFormat="1" ht="22.5" customHeight="1">
      <c r="A15" s="2287"/>
      <c r="B15" s="2299">
        <v>12</v>
      </c>
      <c r="C15" s="2300" t="s">
        <v>25</v>
      </c>
      <c r="D15" s="2305" t="s">
        <v>15</v>
      </c>
      <c r="E15" s="2301">
        <v>4.4509</v>
      </c>
      <c r="F15" s="2301">
        <v>2</v>
      </c>
      <c r="G15" s="2307">
        <v>9936</v>
      </c>
      <c r="H15" s="2303">
        <f t="shared" si="0"/>
        <v>88448.2848</v>
      </c>
      <c r="I15" s="2304"/>
      <c r="J15" s="2298"/>
      <c r="K15" s="2298"/>
    </row>
    <row r="16" spans="1:11" s="2290" customFormat="1" ht="19.5" customHeight="1">
      <c r="A16" s="2287"/>
      <c r="B16" s="2299">
        <v>13</v>
      </c>
      <c r="C16" s="2300" t="s">
        <v>26</v>
      </c>
      <c r="D16" s="2300" t="s">
        <v>9</v>
      </c>
      <c r="E16" s="2301">
        <v>1</v>
      </c>
      <c r="F16" s="2301">
        <v>1</v>
      </c>
      <c r="G16" s="2307">
        <v>3036.14</v>
      </c>
      <c r="H16" s="2303">
        <f t="shared" si="0"/>
        <v>3036.14</v>
      </c>
      <c r="I16" s="2304"/>
      <c r="J16" s="2298"/>
      <c r="K16" s="2298"/>
    </row>
    <row r="17" spans="1:11" s="2290" customFormat="1" ht="87.75" customHeight="1">
      <c r="A17" s="2287"/>
      <c r="B17" s="2299">
        <v>14</v>
      </c>
      <c r="C17" s="2300" t="s">
        <v>258</v>
      </c>
      <c r="D17" s="2300" t="s">
        <v>28</v>
      </c>
      <c r="E17" s="2301">
        <v>4</v>
      </c>
      <c r="F17" s="2301">
        <v>12</v>
      </c>
      <c r="G17" s="2306">
        <v>266.33</v>
      </c>
      <c r="H17" s="2303">
        <f t="shared" si="0"/>
        <v>12783.84</v>
      </c>
      <c r="I17" s="2304"/>
      <c r="J17" s="2298"/>
      <c r="K17" s="2298"/>
    </row>
    <row r="18" spans="1:11" s="2290" customFormat="1" ht="36" customHeight="1">
      <c r="A18" s="2287"/>
      <c r="B18" s="2299">
        <v>15</v>
      </c>
      <c r="C18" s="2300" t="s">
        <v>29</v>
      </c>
      <c r="D18" s="2305" t="s">
        <v>30</v>
      </c>
      <c r="E18" s="2301">
        <v>4.4509</v>
      </c>
      <c r="F18" s="2301">
        <v>1</v>
      </c>
      <c r="G18" s="2302">
        <v>14039</v>
      </c>
      <c r="H18" s="2303">
        <f t="shared" si="0"/>
        <v>62486.185099999995</v>
      </c>
      <c r="I18" s="2304"/>
      <c r="J18" s="2298"/>
      <c r="K18" s="2298"/>
    </row>
    <row r="19" spans="1:11" s="2290" customFormat="1" ht="21" customHeight="1">
      <c r="A19" s="2287"/>
      <c r="B19" s="2299">
        <v>16</v>
      </c>
      <c r="C19" s="2300" t="s">
        <v>32</v>
      </c>
      <c r="D19" s="2300" t="s">
        <v>33</v>
      </c>
      <c r="E19" s="2301">
        <v>700</v>
      </c>
      <c r="F19" s="2308" t="s">
        <v>34</v>
      </c>
      <c r="G19" s="2302">
        <v>22.39</v>
      </c>
      <c r="H19" s="2303">
        <f aca="true" t="shared" si="1" ref="H19:H26">E19*G19</f>
        <v>15673</v>
      </c>
      <c r="I19" s="2304"/>
      <c r="J19" s="2298"/>
      <c r="K19" s="2298"/>
    </row>
    <row r="20" spans="1:11" s="2290" customFormat="1" ht="21.75" customHeight="1">
      <c r="A20" s="2287"/>
      <c r="B20" s="2299">
        <v>17</v>
      </c>
      <c r="C20" s="2300" t="s">
        <v>35</v>
      </c>
      <c r="D20" s="2300" t="s">
        <v>36</v>
      </c>
      <c r="E20" s="2301">
        <v>1</v>
      </c>
      <c r="F20" s="2308" t="s">
        <v>34</v>
      </c>
      <c r="G20" s="2302">
        <v>408.6</v>
      </c>
      <c r="H20" s="2303">
        <f t="shared" si="1"/>
        <v>408.6</v>
      </c>
      <c r="I20" s="2304"/>
      <c r="J20" s="2298"/>
      <c r="K20" s="2298"/>
    </row>
    <row r="21" spans="1:11" s="2290" customFormat="1" ht="22.5" customHeight="1">
      <c r="A21" s="2287"/>
      <c r="B21" s="2299">
        <v>18</v>
      </c>
      <c r="C21" s="2300" t="s">
        <v>37</v>
      </c>
      <c r="D21" s="2300" t="s">
        <v>38</v>
      </c>
      <c r="E21" s="2301">
        <v>250</v>
      </c>
      <c r="F21" s="2308" t="s">
        <v>34</v>
      </c>
      <c r="G21" s="2302">
        <v>20.13</v>
      </c>
      <c r="H21" s="2303">
        <f t="shared" si="1"/>
        <v>5032.5</v>
      </c>
      <c r="I21" s="2304"/>
      <c r="J21" s="2298"/>
      <c r="K21" s="2298"/>
    </row>
    <row r="22" spans="1:11" s="2290" customFormat="1" ht="23.25" customHeight="1">
      <c r="A22" s="2287"/>
      <c r="B22" s="2299">
        <v>19</v>
      </c>
      <c r="C22" s="2300" t="s">
        <v>39</v>
      </c>
      <c r="D22" s="2300" t="s">
        <v>33</v>
      </c>
      <c r="E22" s="2301">
        <v>400</v>
      </c>
      <c r="F22" s="2308" t="s">
        <v>34</v>
      </c>
      <c r="G22" s="2302">
        <v>41.8</v>
      </c>
      <c r="H22" s="2303">
        <f t="shared" si="1"/>
        <v>16720</v>
      </c>
      <c r="I22" s="2304"/>
      <c r="J22" s="2298"/>
      <c r="K22" s="2298"/>
    </row>
    <row r="23" spans="1:11" s="2290" customFormat="1" ht="23.25" customHeight="1">
      <c r="A23" s="2287"/>
      <c r="B23" s="2299">
        <v>20</v>
      </c>
      <c r="C23" s="2300" t="s">
        <v>40</v>
      </c>
      <c r="D23" s="2300" t="s">
        <v>38</v>
      </c>
      <c r="E23" s="2301">
        <v>90</v>
      </c>
      <c r="F23" s="2308" t="s">
        <v>34</v>
      </c>
      <c r="G23" s="2302">
        <v>170.7</v>
      </c>
      <c r="H23" s="2303">
        <f t="shared" si="1"/>
        <v>15362.999999999998</v>
      </c>
      <c r="I23" s="2304"/>
      <c r="J23" s="2298"/>
      <c r="K23" s="2298"/>
    </row>
    <row r="24" spans="1:11" s="2290" customFormat="1" ht="25.5" customHeight="1">
      <c r="A24" s="2287"/>
      <c r="B24" s="2299">
        <v>21</v>
      </c>
      <c r="C24" s="2300" t="s">
        <v>41</v>
      </c>
      <c r="D24" s="2300" t="s">
        <v>38</v>
      </c>
      <c r="E24" s="2301">
        <v>100</v>
      </c>
      <c r="F24" s="2308" t="s">
        <v>34</v>
      </c>
      <c r="G24" s="2302">
        <v>183.3</v>
      </c>
      <c r="H24" s="2303">
        <f t="shared" si="1"/>
        <v>18330</v>
      </c>
      <c r="I24" s="2304"/>
      <c r="J24" s="2298"/>
      <c r="K24" s="2298"/>
    </row>
    <row r="25" spans="1:11" s="2290" customFormat="1" ht="21.75" customHeight="1">
      <c r="A25" s="2287"/>
      <c r="B25" s="2299">
        <v>22</v>
      </c>
      <c r="C25" s="2300" t="s">
        <v>42</v>
      </c>
      <c r="D25" s="2300" t="s">
        <v>38</v>
      </c>
      <c r="E25" s="2301">
        <v>150</v>
      </c>
      <c r="F25" s="2308" t="s">
        <v>34</v>
      </c>
      <c r="G25" s="2302">
        <v>36.39</v>
      </c>
      <c r="H25" s="2303">
        <f t="shared" si="1"/>
        <v>5458.5</v>
      </c>
      <c r="I25" s="2304"/>
      <c r="J25" s="2298"/>
      <c r="K25" s="2298"/>
    </row>
    <row r="26" spans="1:11" s="2290" customFormat="1" ht="21.75" customHeight="1">
      <c r="A26" s="2287"/>
      <c r="B26" s="2299">
        <v>23</v>
      </c>
      <c r="C26" s="2300" t="s">
        <v>43</v>
      </c>
      <c r="D26" s="2300" t="s">
        <v>38</v>
      </c>
      <c r="E26" s="2301">
        <v>250</v>
      </c>
      <c r="F26" s="2308" t="s">
        <v>34</v>
      </c>
      <c r="G26" s="2302">
        <v>137</v>
      </c>
      <c r="H26" s="2303">
        <f t="shared" si="1"/>
        <v>34250</v>
      </c>
      <c r="I26" s="2304"/>
      <c r="J26" s="2298"/>
      <c r="K26" s="2298"/>
    </row>
    <row r="27" spans="1:11" s="2290" customFormat="1" ht="21" customHeight="1">
      <c r="A27" s="2287"/>
      <c r="B27" s="2299">
        <v>24</v>
      </c>
      <c r="C27" s="2300" t="s">
        <v>44</v>
      </c>
      <c r="D27" s="2300" t="s">
        <v>45</v>
      </c>
      <c r="E27" s="2301">
        <v>0.1</v>
      </c>
      <c r="F27" s="2301">
        <v>1</v>
      </c>
      <c r="G27" s="2302">
        <v>1514.7</v>
      </c>
      <c r="H27" s="2303">
        <f>E27*F27*G27</f>
        <v>151.47</v>
      </c>
      <c r="I27" s="2304"/>
      <c r="J27" s="2298"/>
      <c r="K27" s="2298"/>
    </row>
    <row r="28" spans="1:11" s="2290" customFormat="1" ht="21" customHeight="1">
      <c r="A28" s="2287"/>
      <c r="B28" s="2299">
        <v>25</v>
      </c>
      <c r="C28" s="2300" t="s">
        <v>46</v>
      </c>
      <c r="D28" s="2300"/>
      <c r="E28" s="2301"/>
      <c r="F28" s="2301" t="s">
        <v>47</v>
      </c>
      <c r="G28" s="2302"/>
      <c r="H28" s="2303">
        <f>12*1.28*4450.9</f>
        <v>68365.824</v>
      </c>
      <c r="I28" s="2304"/>
      <c r="J28" s="2298"/>
      <c r="K28" s="2298"/>
    </row>
    <row r="29" spans="1:11" s="2290" customFormat="1" ht="21" customHeight="1">
      <c r="A29" s="2287"/>
      <c r="B29" s="2299">
        <v>26</v>
      </c>
      <c r="C29" s="2300" t="s">
        <v>48</v>
      </c>
      <c r="D29" s="2300" t="s">
        <v>38</v>
      </c>
      <c r="E29" s="2301">
        <v>4.4509</v>
      </c>
      <c r="F29" s="2301">
        <v>12</v>
      </c>
      <c r="G29" s="2302">
        <v>210</v>
      </c>
      <c r="H29" s="2303">
        <f>E29*F29*G29</f>
        <v>11216.267999999998</v>
      </c>
      <c r="I29" s="2304"/>
      <c r="J29" s="2298"/>
      <c r="K29" s="2298"/>
    </row>
    <row r="30" spans="1:11" s="2290" customFormat="1" ht="23.25" customHeight="1">
      <c r="A30" s="2287"/>
      <c r="B30" s="2299">
        <v>27</v>
      </c>
      <c r="C30" s="2300" t="s">
        <v>50</v>
      </c>
      <c r="D30" s="2300" t="s">
        <v>15</v>
      </c>
      <c r="E30" s="2301">
        <v>4.4509</v>
      </c>
      <c r="F30" s="2301">
        <v>12</v>
      </c>
      <c r="G30" s="2302">
        <v>3290</v>
      </c>
      <c r="H30" s="2303">
        <f>E30*F30*G30</f>
        <v>175721.53199999998</v>
      </c>
      <c r="I30" s="2304"/>
      <c r="J30" s="2298"/>
      <c r="K30" s="2298"/>
    </row>
    <row r="31" spans="1:11" s="2290" customFormat="1" ht="21" customHeight="1">
      <c r="A31" s="2287"/>
      <c r="B31" s="2299">
        <v>28</v>
      </c>
      <c r="C31" s="2309" t="s">
        <v>52</v>
      </c>
      <c r="D31" s="2309"/>
      <c r="E31" s="2310"/>
      <c r="F31" s="2310"/>
      <c r="G31" s="2310"/>
      <c r="H31" s="2311">
        <v>60000</v>
      </c>
      <c r="I31" s="2304"/>
      <c r="J31" s="2298"/>
      <c r="K31" s="2298"/>
    </row>
    <row r="32" spans="1:11" s="2290" customFormat="1" ht="21" customHeight="1">
      <c r="A32" s="2287"/>
      <c r="B32" s="2299">
        <v>29</v>
      </c>
      <c r="C32" s="2312" t="s">
        <v>70</v>
      </c>
      <c r="D32" s="2312" t="s">
        <v>66</v>
      </c>
      <c r="E32" s="2313">
        <v>28</v>
      </c>
      <c r="F32" s="2313">
        <v>1</v>
      </c>
      <c r="G32" s="2313">
        <v>1039.3</v>
      </c>
      <c r="H32" s="2314">
        <f aca="true" t="shared" si="2" ref="H32:H40">E32*F32*G32</f>
        <v>29100.399999999998</v>
      </c>
      <c r="I32" s="2304"/>
      <c r="J32" s="2298"/>
      <c r="K32" s="2298"/>
    </row>
    <row r="33" spans="1:11" s="2290" customFormat="1" ht="21" customHeight="1">
      <c r="A33" s="2287"/>
      <c r="B33" s="2299">
        <v>30</v>
      </c>
      <c r="C33" s="2315" t="s">
        <v>71</v>
      </c>
      <c r="D33" s="2312" t="s">
        <v>66</v>
      </c>
      <c r="E33" s="2313">
        <v>32</v>
      </c>
      <c r="F33" s="2313">
        <v>1</v>
      </c>
      <c r="G33" s="2313">
        <v>1585.23</v>
      </c>
      <c r="H33" s="2314">
        <f t="shared" si="2"/>
        <v>50727.36</v>
      </c>
      <c r="I33" s="2304"/>
      <c r="J33" s="2298"/>
      <c r="K33" s="2298"/>
    </row>
    <row r="34" spans="1:11" s="2290" customFormat="1" ht="21" customHeight="1">
      <c r="A34" s="2287"/>
      <c r="B34" s="2299">
        <v>31</v>
      </c>
      <c r="C34" s="2316" t="s">
        <v>72</v>
      </c>
      <c r="D34" s="2316" t="s">
        <v>73</v>
      </c>
      <c r="E34" s="2310">
        <v>6</v>
      </c>
      <c r="F34" s="2310">
        <v>1</v>
      </c>
      <c r="G34" s="2317">
        <v>4152</v>
      </c>
      <c r="H34" s="2314">
        <f t="shared" si="2"/>
        <v>24912</v>
      </c>
      <c r="I34" s="2304"/>
      <c r="J34" s="2298"/>
      <c r="K34" s="2298"/>
    </row>
    <row r="35" spans="1:11" s="2290" customFormat="1" ht="21" customHeight="1">
      <c r="A35" s="2287"/>
      <c r="B35" s="2299">
        <v>32</v>
      </c>
      <c r="C35" s="2312" t="s">
        <v>74</v>
      </c>
      <c r="D35" s="2312" t="s">
        <v>75</v>
      </c>
      <c r="E35" s="2313">
        <v>2</v>
      </c>
      <c r="F35" s="2313">
        <v>1</v>
      </c>
      <c r="G35" s="2313">
        <v>4152</v>
      </c>
      <c r="H35" s="2314">
        <f t="shared" si="2"/>
        <v>8304</v>
      </c>
      <c r="I35" s="2304"/>
      <c r="J35" s="2298"/>
      <c r="K35" s="2298"/>
    </row>
    <row r="36" spans="1:11" s="2290" customFormat="1" ht="21" customHeight="1">
      <c r="A36" s="2287"/>
      <c r="B36" s="2299">
        <v>33</v>
      </c>
      <c r="C36" s="2312" t="s">
        <v>65</v>
      </c>
      <c r="D36" s="2312" t="s">
        <v>66</v>
      </c>
      <c r="E36" s="2313">
        <v>32</v>
      </c>
      <c r="F36" s="2313">
        <v>1</v>
      </c>
      <c r="G36" s="2313">
        <v>1443.34</v>
      </c>
      <c r="H36" s="2314">
        <f t="shared" si="2"/>
        <v>46186.88</v>
      </c>
      <c r="I36" s="2304"/>
      <c r="J36" s="2298"/>
      <c r="K36" s="2298"/>
    </row>
    <row r="37" spans="1:11" s="2290" customFormat="1" ht="21" customHeight="1">
      <c r="A37" s="2287"/>
      <c r="B37" s="2299">
        <v>34</v>
      </c>
      <c r="C37" s="2312" t="s">
        <v>67</v>
      </c>
      <c r="D37" s="2312" t="s">
        <v>66</v>
      </c>
      <c r="E37" s="2313">
        <v>10</v>
      </c>
      <c r="F37" s="2313">
        <v>1</v>
      </c>
      <c r="G37" s="2313">
        <v>1124.6</v>
      </c>
      <c r="H37" s="2314">
        <f t="shared" si="2"/>
        <v>11246</v>
      </c>
      <c r="I37" s="2304"/>
      <c r="J37" s="2298"/>
      <c r="K37" s="2298"/>
    </row>
    <row r="38" spans="1:11" s="2290" customFormat="1" ht="21" customHeight="1">
      <c r="A38" s="2287"/>
      <c r="B38" s="2299">
        <v>35</v>
      </c>
      <c r="C38" s="2315" t="s">
        <v>68</v>
      </c>
      <c r="D38" s="2312" t="s">
        <v>69</v>
      </c>
      <c r="E38" s="2313">
        <v>10</v>
      </c>
      <c r="F38" s="2313">
        <v>1</v>
      </c>
      <c r="G38" s="2317">
        <v>531</v>
      </c>
      <c r="H38" s="2314">
        <f t="shared" si="2"/>
        <v>5310</v>
      </c>
      <c r="I38" s="2304"/>
      <c r="J38" s="2298"/>
      <c r="K38" s="2298"/>
    </row>
    <row r="39" spans="1:11" s="2290" customFormat="1" ht="21" customHeight="1">
      <c r="A39" s="2287"/>
      <c r="B39" s="2299">
        <v>36</v>
      </c>
      <c r="C39" s="2312" t="s">
        <v>127</v>
      </c>
      <c r="D39" s="2312" t="s">
        <v>66</v>
      </c>
      <c r="E39" s="2313">
        <v>8</v>
      </c>
      <c r="F39" s="2313">
        <v>1</v>
      </c>
      <c r="G39" s="2313">
        <v>752.6</v>
      </c>
      <c r="H39" s="2314">
        <f t="shared" si="2"/>
        <v>6020.8</v>
      </c>
      <c r="I39" s="2304"/>
      <c r="J39" s="2298"/>
      <c r="K39" s="2298"/>
    </row>
    <row r="40" spans="1:11" s="2290" customFormat="1" ht="21" customHeight="1">
      <c r="A40" s="2287"/>
      <c r="B40" s="2299">
        <v>37</v>
      </c>
      <c r="C40" s="2312" t="s">
        <v>86</v>
      </c>
      <c r="D40" s="2312" t="s">
        <v>66</v>
      </c>
      <c r="E40" s="2313">
        <v>24</v>
      </c>
      <c r="F40" s="2313">
        <v>1</v>
      </c>
      <c r="G40" s="2313">
        <v>982.88</v>
      </c>
      <c r="H40" s="2314">
        <f t="shared" si="2"/>
        <v>23589.12</v>
      </c>
      <c r="I40" s="2304"/>
      <c r="J40" s="2298"/>
      <c r="K40" s="2298"/>
    </row>
    <row r="41" spans="2:11" ht="12">
      <c r="B41" s="2318" t="s">
        <v>53</v>
      </c>
      <c r="C41" s="2318"/>
      <c r="D41" s="2318"/>
      <c r="E41" s="2318"/>
      <c r="F41" s="2318"/>
      <c r="G41" s="2319"/>
      <c r="H41" s="2320">
        <f>SUM(H4:H40)</f>
        <v>908324.1074439998</v>
      </c>
      <c r="I41" s="2304"/>
      <c r="J41" s="2321"/>
      <c r="K41" s="2321"/>
    </row>
    <row r="43" spans="4:8" ht="12">
      <c r="D43" s="2287" t="s">
        <v>54</v>
      </c>
      <c r="H43" s="2322"/>
    </row>
    <row r="44" ht="12">
      <c r="D44" s="2287" t="s">
        <v>54</v>
      </c>
    </row>
    <row r="46" spans="2:8" ht="12">
      <c r="B46" s="2323"/>
      <c r="C46" s="2323"/>
      <c r="D46" s="2323"/>
      <c r="E46" s="2323"/>
      <c r="F46" s="2323"/>
      <c r="G46" s="2324"/>
      <c r="H46" s="2325"/>
    </row>
    <row r="47" spans="2:8" ht="12">
      <c r="B47" s="2323"/>
      <c r="C47" s="2323"/>
      <c r="D47" s="2323"/>
      <c r="E47" s="2323"/>
      <c r="F47" s="2323"/>
      <c r="G47" s="2324"/>
      <c r="H47" s="2325"/>
    </row>
    <row r="48" spans="2:8" ht="12">
      <c r="B48" s="2323"/>
      <c r="C48" s="2323"/>
      <c r="D48" s="2323"/>
      <c r="E48" s="2323"/>
      <c r="F48" s="2326"/>
      <c r="G48" s="2327"/>
      <c r="H48" s="2325"/>
    </row>
    <row r="49" spans="2:8" ht="12">
      <c r="B49" s="2323"/>
      <c r="C49" s="2323"/>
      <c r="D49" s="2323"/>
      <c r="E49" s="2323"/>
      <c r="F49" s="2323"/>
      <c r="G49" s="2324"/>
      <c r="H49" s="2325"/>
    </row>
    <row r="50" spans="2:8" ht="12">
      <c r="B50" s="2323"/>
      <c r="C50" s="2323"/>
      <c r="D50" s="2323"/>
      <c r="E50" s="2323"/>
      <c r="F50" s="2328"/>
      <c r="G50" s="2329"/>
      <c r="H50" s="2325"/>
    </row>
    <row r="51" spans="2:8" ht="12">
      <c r="B51" s="2323"/>
      <c r="C51" s="2323"/>
      <c r="D51" s="2323"/>
      <c r="E51" s="2323"/>
      <c r="F51" s="2323"/>
      <c r="G51" s="2324"/>
      <c r="H51" s="2325"/>
    </row>
    <row r="52" spans="2:8" ht="12">
      <c r="B52" s="2323"/>
      <c r="C52" s="2323"/>
      <c r="D52" s="2323"/>
      <c r="E52" s="2323"/>
      <c r="F52" s="2323"/>
      <c r="G52" s="2324"/>
      <c r="H52" s="2325"/>
    </row>
    <row r="53" spans="2:8" ht="12">
      <c r="B53" s="2323"/>
      <c r="C53" s="2323"/>
      <c r="D53" s="2323"/>
      <c r="E53" s="2323"/>
      <c r="F53" s="2323"/>
      <c r="G53" s="2324"/>
      <c r="H53" s="2325"/>
    </row>
    <row r="54" spans="2:8" ht="12">
      <c r="B54" s="2323"/>
      <c r="C54" s="2323"/>
      <c r="D54" s="2323"/>
      <c r="E54" s="2323"/>
      <c r="F54" s="2323"/>
      <c r="G54" s="2324"/>
      <c r="H54" s="2325"/>
    </row>
    <row r="55" spans="2:8" ht="12">
      <c r="B55" s="2323"/>
      <c r="C55" s="2323"/>
      <c r="D55" s="2323"/>
      <c r="E55" s="2323"/>
      <c r="F55" s="2323"/>
      <c r="G55" s="2324"/>
      <c r="H55" s="2325"/>
    </row>
    <row r="56" spans="2:8" ht="12">
      <c r="B56" s="2323"/>
      <c r="C56" s="2323"/>
      <c r="D56" s="2323"/>
      <c r="E56" s="2323"/>
      <c r="F56" s="2323"/>
      <c r="G56" s="2324"/>
      <c r="H56" s="2325"/>
    </row>
    <row r="57" spans="2:8" ht="12">
      <c r="B57" s="2323"/>
      <c r="C57" s="2323"/>
      <c r="D57" s="2323"/>
      <c r="E57" s="2323"/>
      <c r="F57" s="2323"/>
      <c r="G57" s="2324"/>
      <c r="H57" s="2325"/>
    </row>
    <row r="58" spans="2:8" ht="12">
      <c r="B58" s="2323"/>
      <c r="C58" s="2323"/>
      <c r="D58" s="2323"/>
      <c r="E58" s="2323"/>
      <c r="F58" s="2323"/>
      <c r="G58" s="2324"/>
      <c r="H58" s="2325"/>
    </row>
    <row r="59" spans="2:8" ht="12">
      <c r="B59" s="2323"/>
      <c r="C59" s="2323"/>
      <c r="D59" s="2323"/>
      <c r="E59" s="2323"/>
      <c r="F59" s="2323"/>
      <c r="G59" s="2330"/>
      <c r="H59" s="2325"/>
    </row>
    <row r="60" spans="2:8" ht="12">
      <c r="B60" s="2323"/>
      <c r="C60" s="2323"/>
      <c r="D60" s="2323"/>
      <c r="E60" s="2323"/>
      <c r="F60" s="2323"/>
      <c r="G60" s="2324"/>
      <c r="H60" s="2325"/>
    </row>
    <row r="61" spans="2:8" ht="12">
      <c r="B61" s="2323"/>
      <c r="C61" s="2323"/>
      <c r="D61" s="2323"/>
      <c r="E61" s="2323"/>
      <c r="F61" s="2323"/>
      <c r="G61" s="2324"/>
      <c r="H61" s="2325"/>
    </row>
    <row r="62" spans="2:8" ht="12">
      <c r="B62" s="2323"/>
      <c r="C62" s="2323"/>
      <c r="D62" s="2323"/>
      <c r="E62" s="2323"/>
      <c r="F62" s="2323"/>
      <c r="G62" s="2330"/>
      <c r="H62" s="2325"/>
    </row>
    <row r="63" spans="2:8" ht="12">
      <c r="B63" s="2323"/>
      <c r="C63" s="2323"/>
      <c r="D63" s="2323"/>
      <c r="E63" s="2323"/>
      <c r="F63" s="2323"/>
      <c r="G63" s="2324"/>
      <c r="H63" s="2325"/>
    </row>
    <row r="64" spans="2:8" ht="12">
      <c r="B64" s="2323"/>
      <c r="C64" s="2323"/>
      <c r="D64" s="2323"/>
      <c r="E64" s="2323"/>
      <c r="F64" s="2323"/>
      <c r="G64" s="2324"/>
      <c r="H64" s="2325"/>
    </row>
    <row r="65" spans="2:8" ht="12">
      <c r="B65" s="2323"/>
      <c r="C65" s="2323"/>
      <c r="D65" s="2323"/>
      <c r="E65" s="2323"/>
      <c r="F65" s="2323"/>
      <c r="G65" s="2330"/>
      <c r="H65" s="2325"/>
    </row>
    <row r="66" spans="2:8" ht="12">
      <c r="B66" s="2323"/>
      <c r="C66" s="2323"/>
      <c r="D66" s="2323"/>
      <c r="E66" s="2323"/>
      <c r="F66" s="2323"/>
      <c r="G66" s="2324"/>
      <c r="H66" s="2325"/>
    </row>
    <row r="67" spans="2:8" ht="12">
      <c r="B67" s="2323"/>
      <c r="C67" s="2323"/>
      <c r="D67" s="2323"/>
      <c r="E67" s="2323"/>
      <c r="F67" s="2323"/>
      <c r="G67" s="2330"/>
      <c r="H67" s="2325"/>
    </row>
    <row r="68" spans="2:8" ht="12">
      <c r="B68" s="2323"/>
      <c r="C68" s="2323"/>
      <c r="D68" s="2323"/>
      <c r="E68" s="2323"/>
      <c r="F68" s="2323"/>
      <c r="G68" s="2324"/>
      <c r="H68" s="2325"/>
    </row>
    <row r="69" spans="2:8" ht="12">
      <c r="B69" s="2323"/>
      <c r="C69" s="2323"/>
      <c r="D69" s="2323"/>
      <c r="E69" s="2323"/>
      <c r="F69" s="2323"/>
      <c r="G69" s="2324"/>
      <c r="H69" s="2325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B1">
      <selection activeCell="B1" sqref="B1"/>
    </sheetView>
  </sheetViews>
  <sheetFormatPr defaultColWidth="9.140625" defaultRowHeight="12.75"/>
  <cols>
    <col min="1" max="1" width="0" style="2331" hidden="1" customWidth="1"/>
    <col min="2" max="2" width="7.00390625" style="2331" customWidth="1"/>
    <col min="3" max="3" width="50.00390625" style="2331" customWidth="1"/>
    <col min="4" max="4" width="18.00390625" style="2331" customWidth="1"/>
    <col min="5" max="5" width="13.140625" style="2331" customWidth="1"/>
    <col min="6" max="6" width="9.28125" style="2331" customWidth="1"/>
    <col min="7" max="7" width="8.8515625" style="2331" customWidth="1"/>
    <col min="8" max="8" width="15.00390625" style="2331" customWidth="1"/>
    <col min="9" max="9" width="8.28125" style="2332" customWidth="1"/>
    <col min="10" max="16384" width="9.140625" style="2333" customWidth="1"/>
  </cols>
  <sheetData>
    <row r="1" spans="1:9" s="2334" customFormat="1" ht="42" customHeight="1">
      <c r="A1" s="2331"/>
      <c r="B1" s="3460" t="s">
        <v>261</v>
      </c>
      <c r="C1" s="3460"/>
      <c r="D1" s="3460"/>
      <c r="E1" s="3460"/>
      <c r="F1" s="3460"/>
      <c r="G1" s="3460"/>
      <c r="H1" s="3460"/>
      <c r="I1" s="2332"/>
    </row>
    <row r="2" spans="1:9" s="2334" customFormat="1" ht="12">
      <c r="A2" s="2331"/>
      <c r="B2" s="2331"/>
      <c r="C2" s="2331"/>
      <c r="D2" s="2331"/>
      <c r="E2" s="2331"/>
      <c r="F2" s="2331"/>
      <c r="G2" s="2331"/>
      <c r="H2" s="2331"/>
      <c r="I2" s="2332"/>
    </row>
    <row r="3" spans="1:9" s="2334" customFormat="1" ht="52.5" customHeight="1">
      <c r="A3" s="2335"/>
      <c r="B3" s="2336" t="s">
        <v>1</v>
      </c>
      <c r="C3" s="2337" t="s">
        <v>2</v>
      </c>
      <c r="D3" s="2337" t="s">
        <v>3</v>
      </c>
      <c r="E3" s="2338" t="s">
        <v>4</v>
      </c>
      <c r="F3" s="2338" t="s">
        <v>5</v>
      </c>
      <c r="G3" s="2338" t="s">
        <v>6</v>
      </c>
      <c r="H3" s="2339" t="s">
        <v>7</v>
      </c>
      <c r="I3" s="2340"/>
    </row>
    <row r="4" spans="1:9" s="2334" customFormat="1" ht="24.75" customHeight="1">
      <c r="A4" s="2331"/>
      <c r="B4" s="2341">
        <v>1</v>
      </c>
      <c r="C4" s="2342" t="s">
        <v>8</v>
      </c>
      <c r="D4" s="2342" t="s">
        <v>9</v>
      </c>
      <c r="E4" s="2343">
        <v>1</v>
      </c>
      <c r="F4" s="2343">
        <v>1</v>
      </c>
      <c r="G4" s="2344">
        <v>5460</v>
      </c>
      <c r="H4" s="2345">
        <f aca="true" t="shared" si="0" ref="H4:H19">E4*F4*G4</f>
        <v>5460</v>
      </c>
      <c r="I4" s="2346"/>
    </row>
    <row r="5" spans="1:9" s="2334" customFormat="1" ht="25.5" customHeight="1">
      <c r="A5" s="2331"/>
      <c r="B5" s="2341">
        <v>2</v>
      </c>
      <c r="C5" s="2342" t="s">
        <v>10</v>
      </c>
      <c r="D5" s="2342" t="s">
        <v>11</v>
      </c>
      <c r="E5" s="2343">
        <v>0.2</v>
      </c>
      <c r="F5" s="2343">
        <v>2</v>
      </c>
      <c r="G5" s="2344">
        <v>6500</v>
      </c>
      <c r="H5" s="2345">
        <f t="shared" si="0"/>
        <v>2600</v>
      </c>
      <c r="I5" s="2346"/>
    </row>
    <row r="6" spans="1:9" s="2334" customFormat="1" ht="22.5" customHeight="1">
      <c r="A6" s="2331"/>
      <c r="B6" s="2341">
        <v>3</v>
      </c>
      <c r="C6" s="2342" t="s">
        <v>12</v>
      </c>
      <c r="D6" s="2342" t="s">
        <v>13</v>
      </c>
      <c r="E6" s="2343">
        <v>45</v>
      </c>
      <c r="F6" s="2343">
        <v>2</v>
      </c>
      <c r="G6" s="2344">
        <v>146.72</v>
      </c>
      <c r="H6" s="2345">
        <f t="shared" si="0"/>
        <v>13204.8</v>
      </c>
      <c r="I6" s="2346"/>
    </row>
    <row r="7" spans="1:9" s="2334" customFormat="1" ht="39.75" customHeight="1">
      <c r="A7" s="2331"/>
      <c r="B7" s="2341">
        <v>4</v>
      </c>
      <c r="C7" s="2342" t="s">
        <v>262</v>
      </c>
      <c r="D7" s="2342" t="s">
        <v>15</v>
      </c>
      <c r="E7" s="2343">
        <v>4.4724</v>
      </c>
      <c r="F7" s="2343">
        <v>2</v>
      </c>
      <c r="G7" s="2344">
        <v>1500</v>
      </c>
      <c r="H7" s="2345">
        <f t="shared" si="0"/>
        <v>13417.2</v>
      </c>
      <c r="I7" s="2346"/>
    </row>
    <row r="8" spans="1:9" s="2334" customFormat="1" ht="45.75" customHeight="1">
      <c r="A8" s="2331"/>
      <c r="B8" s="2341">
        <v>5</v>
      </c>
      <c r="C8" s="2342" t="s">
        <v>257</v>
      </c>
      <c r="D8" s="2342" t="s">
        <v>15</v>
      </c>
      <c r="E8" s="2343">
        <v>4.4724</v>
      </c>
      <c r="F8" s="2343">
        <v>2</v>
      </c>
      <c r="G8" s="2344">
        <v>1440</v>
      </c>
      <c r="H8" s="2345">
        <f t="shared" si="0"/>
        <v>12880.512</v>
      </c>
      <c r="I8" s="2346"/>
    </row>
    <row r="9" spans="1:9" s="2334" customFormat="1" ht="25.5" customHeight="1">
      <c r="A9" s="2331"/>
      <c r="B9" s="2341">
        <v>6</v>
      </c>
      <c r="C9" s="2342" t="s">
        <v>17</v>
      </c>
      <c r="D9" s="2342" t="s">
        <v>15</v>
      </c>
      <c r="E9" s="2343">
        <v>4.4724</v>
      </c>
      <c r="F9" s="2343">
        <v>2</v>
      </c>
      <c r="G9" s="2344">
        <v>1320</v>
      </c>
      <c r="H9" s="2345">
        <f t="shared" si="0"/>
        <v>11807.136</v>
      </c>
      <c r="I9" s="2346"/>
    </row>
    <row r="10" spans="1:9" s="2334" customFormat="1" ht="25.5" customHeight="1">
      <c r="A10" s="2331"/>
      <c r="B10" s="2341">
        <v>7</v>
      </c>
      <c r="C10" s="2342" t="s">
        <v>211</v>
      </c>
      <c r="D10" s="2342" t="s">
        <v>212</v>
      </c>
      <c r="E10" s="2343">
        <v>0.1</v>
      </c>
      <c r="F10" s="2343">
        <v>1</v>
      </c>
      <c r="G10" s="2347">
        <v>9900</v>
      </c>
      <c r="H10" s="2345">
        <f t="shared" si="0"/>
        <v>990</v>
      </c>
      <c r="I10" s="2346"/>
    </row>
    <row r="11" spans="1:9" s="2334" customFormat="1" ht="40.5" customHeight="1">
      <c r="A11" s="2331"/>
      <c r="B11" s="2341">
        <v>8</v>
      </c>
      <c r="C11" s="2342" t="s">
        <v>20</v>
      </c>
      <c r="D11" s="2342" t="s">
        <v>15</v>
      </c>
      <c r="E11" s="2343">
        <v>4.4724</v>
      </c>
      <c r="F11" s="2343">
        <v>2</v>
      </c>
      <c r="G11" s="2344">
        <v>3003.38</v>
      </c>
      <c r="H11" s="2345">
        <f t="shared" si="0"/>
        <v>26864.633424000003</v>
      </c>
      <c r="I11" s="2346"/>
    </row>
    <row r="12" spans="1:9" s="2334" customFormat="1" ht="35.25" customHeight="1">
      <c r="A12" s="2331"/>
      <c r="B12" s="2341">
        <v>9</v>
      </c>
      <c r="C12" s="2342" t="s">
        <v>18</v>
      </c>
      <c r="D12" s="2342" t="s">
        <v>19</v>
      </c>
      <c r="E12" s="2343">
        <v>0.7</v>
      </c>
      <c r="F12" s="2343">
        <v>2</v>
      </c>
      <c r="G12" s="2344">
        <v>559.29</v>
      </c>
      <c r="H12" s="2345">
        <f t="shared" si="0"/>
        <v>783.0059999999999</v>
      </c>
      <c r="I12" s="2346"/>
    </row>
    <row r="13" spans="1:9" s="2334" customFormat="1" ht="35.25" customHeight="1">
      <c r="A13" s="2331"/>
      <c r="B13" s="2341">
        <v>10</v>
      </c>
      <c r="C13" s="2342" t="s">
        <v>26</v>
      </c>
      <c r="D13" s="2342" t="s">
        <v>9</v>
      </c>
      <c r="E13" s="2343">
        <v>1</v>
      </c>
      <c r="F13" s="2343">
        <v>2</v>
      </c>
      <c r="G13" s="2348">
        <v>3036.14</v>
      </c>
      <c r="H13" s="2345">
        <f t="shared" si="0"/>
        <v>6072.28</v>
      </c>
      <c r="I13" s="2346"/>
    </row>
    <row r="14" spans="1:9" s="2334" customFormat="1" ht="50.25" customHeight="1">
      <c r="A14" s="2331"/>
      <c r="B14" s="2341">
        <v>11</v>
      </c>
      <c r="C14" s="2342" t="s">
        <v>21</v>
      </c>
      <c r="D14" s="2342" t="s">
        <v>15</v>
      </c>
      <c r="E14" s="2343">
        <v>4.4724</v>
      </c>
      <c r="F14" s="2343">
        <v>2</v>
      </c>
      <c r="G14" s="2349">
        <v>1710</v>
      </c>
      <c r="H14" s="2345">
        <f t="shared" si="0"/>
        <v>15295.608000000002</v>
      </c>
      <c r="I14" s="2346"/>
    </row>
    <row r="15" spans="1:9" s="2334" customFormat="1" ht="26.25" customHeight="1">
      <c r="A15" s="2331"/>
      <c r="B15" s="2341">
        <v>12</v>
      </c>
      <c r="C15" s="2342" t="s">
        <v>22</v>
      </c>
      <c r="D15" s="2342" t="s">
        <v>23</v>
      </c>
      <c r="E15" s="2343">
        <v>1</v>
      </c>
      <c r="F15" s="2343">
        <v>2</v>
      </c>
      <c r="G15" s="2344">
        <v>5060.23</v>
      </c>
      <c r="H15" s="2345">
        <f t="shared" si="0"/>
        <v>10120.46</v>
      </c>
      <c r="I15" s="2346"/>
    </row>
    <row r="16" spans="1:9" s="2334" customFormat="1" ht="24.75" customHeight="1">
      <c r="A16" s="2331"/>
      <c r="B16" s="2341">
        <v>13</v>
      </c>
      <c r="C16" s="2342" t="s">
        <v>25</v>
      </c>
      <c r="D16" s="2342" t="s">
        <v>15</v>
      </c>
      <c r="E16" s="2343">
        <v>4.4724</v>
      </c>
      <c r="F16" s="2343">
        <v>1</v>
      </c>
      <c r="G16" s="2348">
        <v>9936</v>
      </c>
      <c r="H16" s="2345">
        <f t="shared" si="0"/>
        <v>44437.7664</v>
      </c>
      <c r="I16" s="2346"/>
    </row>
    <row r="17" spans="1:9" s="2334" customFormat="1" ht="94.5" customHeight="1">
      <c r="A17" s="2331"/>
      <c r="B17" s="2341">
        <v>14</v>
      </c>
      <c r="C17" s="2342" t="s">
        <v>258</v>
      </c>
      <c r="D17" s="2342" t="s">
        <v>28</v>
      </c>
      <c r="E17" s="2343">
        <v>4</v>
      </c>
      <c r="F17" s="2343">
        <v>12</v>
      </c>
      <c r="G17" s="2349">
        <v>532.66</v>
      </c>
      <c r="H17" s="2345">
        <f t="shared" si="0"/>
        <v>25567.68</v>
      </c>
      <c r="I17" s="2346"/>
    </row>
    <row r="18" spans="1:9" s="2334" customFormat="1" ht="46.5" customHeight="1">
      <c r="A18" s="2331"/>
      <c r="B18" s="2341">
        <v>15</v>
      </c>
      <c r="C18" s="2342" t="s">
        <v>29</v>
      </c>
      <c r="D18" s="2342" t="s">
        <v>30</v>
      </c>
      <c r="E18" s="2343">
        <v>4.4724</v>
      </c>
      <c r="F18" s="2343">
        <v>6</v>
      </c>
      <c r="G18" s="2344">
        <v>2340</v>
      </c>
      <c r="H18" s="2345">
        <f t="shared" si="0"/>
        <v>62792.49600000001</v>
      </c>
      <c r="I18" s="2346"/>
    </row>
    <row r="19" spans="1:9" s="2334" customFormat="1" ht="30.75" customHeight="1">
      <c r="A19" s="2331"/>
      <c r="B19" s="2341">
        <v>16</v>
      </c>
      <c r="C19" s="2342" t="s">
        <v>263</v>
      </c>
      <c r="D19" s="2342" t="s">
        <v>28</v>
      </c>
      <c r="E19" s="2343">
        <v>0</v>
      </c>
      <c r="F19" s="2343">
        <v>12</v>
      </c>
      <c r="G19" s="2350">
        <v>532.66</v>
      </c>
      <c r="H19" s="2345">
        <f t="shared" si="0"/>
        <v>0</v>
      </c>
      <c r="I19" s="2346"/>
    </row>
    <row r="20" spans="1:11" s="2334" customFormat="1" ht="24" customHeight="1">
      <c r="A20" s="2331"/>
      <c r="B20" s="2341">
        <v>17</v>
      </c>
      <c r="C20" s="2342" t="s">
        <v>32</v>
      </c>
      <c r="D20" s="2342" t="s">
        <v>33</v>
      </c>
      <c r="E20" s="2343">
        <v>850</v>
      </c>
      <c r="F20" s="2343" t="s">
        <v>34</v>
      </c>
      <c r="G20" s="2344">
        <v>22.39</v>
      </c>
      <c r="H20" s="2345">
        <f>E20*G20</f>
        <v>19031.5</v>
      </c>
      <c r="I20" s="2346"/>
      <c r="K20" s="2334">
        <f>I20+I21+I22+I24+I25+I26+I27+I28</f>
        <v>0</v>
      </c>
    </row>
    <row r="21" spans="1:9" s="2334" customFormat="1" ht="27.75" customHeight="1">
      <c r="A21" s="2331"/>
      <c r="B21" s="2341">
        <v>18</v>
      </c>
      <c r="C21" s="2342" t="s">
        <v>35</v>
      </c>
      <c r="D21" s="2342" t="s">
        <v>36</v>
      </c>
      <c r="E21" s="2343">
        <v>1</v>
      </c>
      <c r="F21" s="2343" t="s">
        <v>34</v>
      </c>
      <c r="G21" s="2344">
        <v>408.6</v>
      </c>
      <c r="H21" s="2345">
        <f>E21*G21</f>
        <v>408.6</v>
      </c>
      <c r="I21" s="2346"/>
    </row>
    <row r="22" spans="1:9" s="2334" customFormat="1" ht="24.75" customHeight="1">
      <c r="A22" s="2331"/>
      <c r="B22" s="2341">
        <v>19</v>
      </c>
      <c r="C22" s="2342" t="s">
        <v>264</v>
      </c>
      <c r="D22" s="2342" t="s">
        <v>45</v>
      </c>
      <c r="E22" s="2343">
        <v>1</v>
      </c>
      <c r="F22" s="2343">
        <v>2</v>
      </c>
      <c r="G22" s="2344">
        <v>4590</v>
      </c>
      <c r="H22" s="2345">
        <f>E22*F22*G22</f>
        <v>9180</v>
      </c>
      <c r="I22" s="2346"/>
    </row>
    <row r="23" spans="1:9" s="2334" customFormat="1" ht="24.75" customHeight="1">
      <c r="A23" s="2331"/>
      <c r="B23" s="2341">
        <v>20</v>
      </c>
      <c r="C23" s="2342" t="s">
        <v>265</v>
      </c>
      <c r="D23" s="2342" t="s">
        <v>45</v>
      </c>
      <c r="E23" s="2343">
        <v>0.5</v>
      </c>
      <c r="F23" s="2343">
        <v>1</v>
      </c>
      <c r="G23" s="2347">
        <v>2371</v>
      </c>
      <c r="H23" s="2345">
        <f>E23*F23*G23</f>
        <v>1185.5</v>
      </c>
      <c r="I23" s="2346"/>
    </row>
    <row r="24" spans="1:9" s="2334" customFormat="1" ht="36" customHeight="1">
      <c r="A24" s="2331"/>
      <c r="B24" s="2341">
        <v>21</v>
      </c>
      <c r="C24" s="2342" t="s">
        <v>39</v>
      </c>
      <c r="D24" s="2342" t="s">
        <v>33</v>
      </c>
      <c r="E24" s="2343">
        <v>300</v>
      </c>
      <c r="F24" s="2343" t="s">
        <v>34</v>
      </c>
      <c r="G24" s="2344">
        <v>41.8</v>
      </c>
      <c r="H24" s="2345">
        <f>E24*G24</f>
        <v>12540</v>
      </c>
      <c r="I24" s="2346"/>
    </row>
    <row r="25" spans="1:9" s="2334" customFormat="1" ht="33.75" customHeight="1">
      <c r="A25" s="2331"/>
      <c r="B25" s="2341">
        <v>22</v>
      </c>
      <c r="C25" s="2342" t="s">
        <v>40</v>
      </c>
      <c r="D25" s="2342" t="s">
        <v>38</v>
      </c>
      <c r="E25" s="2343">
        <v>200</v>
      </c>
      <c r="F25" s="2343" t="s">
        <v>34</v>
      </c>
      <c r="G25" s="2344">
        <v>170.7</v>
      </c>
      <c r="H25" s="2345">
        <f>E25*G25</f>
        <v>34140</v>
      </c>
      <c r="I25" s="2346"/>
    </row>
    <row r="26" spans="1:9" s="2334" customFormat="1" ht="27" customHeight="1">
      <c r="A26" s="2331"/>
      <c r="B26" s="2341">
        <v>23</v>
      </c>
      <c r="C26" s="2342" t="s">
        <v>266</v>
      </c>
      <c r="D26" s="2342" t="s">
        <v>38</v>
      </c>
      <c r="E26" s="2343">
        <v>90</v>
      </c>
      <c r="F26" s="2343" t="s">
        <v>34</v>
      </c>
      <c r="G26" s="2344">
        <v>183.3</v>
      </c>
      <c r="H26" s="2345">
        <f>E26*G26</f>
        <v>16497</v>
      </c>
      <c r="I26" s="2346"/>
    </row>
    <row r="27" spans="1:9" s="2334" customFormat="1" ht="25.5" customHeight="1">
      <c r="A27" s="2331"/>
      <c r="B27" s="2341">
        <v>24</v>
      </c>
      <c r="C27" s="2342" t="s">
        <v>42</v>
      </c>
      <c r="D27" s="2342" t="s">
        <v>38</v>
      </c>
      <c r="E27" s="2343">
        <v>90</v>
      </c>
      <c r="F27" s="2343" t="s">
        <v>34</v>
      </c>
      <c r="G27" s="2344">
        <v>36.39</v>
      </c>
      <c r="H27" s="2345">
        <f>E27*G27</f>
        <v>3275.1</v>
      </c>
      <c r="I27" s="2346"/>
    </row>
    <row r="28" spans="1:9" s="2334" customFormat="1" ht="30" customHeight="1">
      <c r="A28" s="2331"/>
      <c r="B28" s="2341">
        <v>25</v>
      </c>
      <c r="C28" s="2342" t="s">
        <v>43</v>
      </c>
      <c r="D28" s="2342" t="s">
        <v>38</v>
      </c>
      <c r="E28" s="2343">
        <v>200</v>
      </c>
      <c r="F28" s="2343" t="s">
        <v>34</v>
      </c>
      <c r="G28" s="2344">
        <v>137</v>
      </c>
      <c r="H28" s="2345">
        <f>E28*G28</f>
        <v>27400</v>
      </c>
      <c r="I28" s="2346"/>
    </row>
    <row r="29" spans="1:9" s="2334" customFormat="1" ht="21" customHeight="1">
      <c r="A29" s="2331"/>
      <c r="B29" s="2341">
        <v>26</v>
      </c>
      <c r="C29" s="2342" t="s">
        <v>44</v>
      </c>
      <c r="D29" s="2342" t="s">
        <v>45</v>
      </c>
      <c r="E29" s="2343">
        <v>0.1</v>
      </c>
      <c r="F29" s="2343">
        <v>2</v>
      </c>
      <c r="G29" s="2344">
        <v>1514.7</v>
      </c>
      <c r="H29" s="2345">
        <f>E29*F29*G29</f>
        <v>302.94</v>
      </c>
      <c r="I29" s="2346"/>
    </row>
    <row r="30" spans="2:9" ht="21.75" customHeight="1">
      <c r="B30" s="2341">
        <v>27</v>
      </c>
      <c r="C30" s="2342" t="s">
        <v>50</v>
      </c>
      <c r="D30" s="2342" t="s">
        <v>15</v>
      </c>
      <c r="E30" s="2343">
        <v>4.4724</v>
      </c>
      <c r="F30" s="2343">
        <v>12</v>
      </c>
      <c r="G30" s="2344">
        <v>3290</v>
      </c>
      <c r="H30" s="2345">
        <f>E30*F30*G30</f>
        <v>176570.352</v>
      </c>
      <c r="I30" s="2346"/>
    </row>
    <row r="31" spans="2:9" ht="21.75" customHeight="1">
      <c r="B31" s="2341">
        <v>28</v>
      </c>
      <c r="C31" s="2342" t="s">
        <v>46</v>
      </c>
      <c r="D31" s="2342"/>
      <c r="E31" s="2343"/>
      <c r="F31" s="2343"/>
      <c r="G31" s="2344"/>
      <c r="H31" s="2345">
        <f>12*1.28*4472.4</f>
        <v>68696.064</v>
      </c>
      <c r="I31" s="2346"/>
    </row>
    <row r="32" spans="2:9" ht="25.5" customHeight="1">
      <c r="B32" s="2341">
        <v>29</v>
      </c>
      <c r="C32" s="2342" t="s">
        <v>267</v>
      </c>
      <c r="D32" s="2342"/>
      <c r="E32" s="2343"/>
      <c r="F32" s="2343"/>
      <c r="G32" s="2344"/>
      <c r="H32" s="2345">
        <f>0.21*12*4472.4</f>
        <v>11270.447999999999</v>
      </c>
      <c r="I32" s="2346"/>
    </row>
    <row r="33" spans="2:9" ht="19.5" customHeight="1">
      <c r="B33" s="2341">
        <v>30</v>
      </c>
      <c r="C33" s="2342" t="s">
        <v>268</v>
      </c>
      <c r="D33" s="2342"/>
      <c r="E33" s="2343"/>
      <c r="F33" s="2343"/>
      <c r="G33" s="2344"/>
      <c r="H33" s="2345" t="s">
        <v>54</v>
      </c>
      <c r="I33" s="2346"/>
    </row>
    <row r="34" spans="2:9" ht="23.25" customHeight="1">
      <c r="B34" s="2341">
        <v>31</v>
      </c>
      <c r="C34" s="2342" t="s">
        <v>61</v>
      </c>
      <c r="D34" s="2342" t="s">
        <v>62</v>
      </c>
      <c r="E34" s="2343">
        <v>0.5</v>
      </c>
      <c r="F34" s="2343">
        <v>1</v>
      </c>
      <c r="G34" s="2344">
        <v>5859.22</v>
      </c>
      <c r="H34" s="2345">
        <f aca="true" t="shared" si="1" ref="H34:H47">E34*F34*G34</f>
        <v>2929.61</v>
      </c>
      <c r="I34" s="2346"/>
    </row>
    <row r="35" spans="2:9" ht="23.25" customHeight="1">
      <c r="B35" s="2341">
        <v>32</v>
      </c>
      <c r="C35" s="2351" t="s">
        <v>269</v>
      </c>
      <c r="D35" s="2351" t="s">
        <v>203</v>
      </c>
      <c r="E35" s="2352">
        <v>60</v>
      </c>
      <c r="F35" s="2352">
        <v>1</v>
      </c>
      <c r="G35" s="2353">
        <v>127</v>
      </c>
      <c r="H35" s="2354">
        <f t="shared" si="1"/>
        <v>7620</v>
      </c>
      <c r="I35" s="2346"/>
    </row>
    <row r="36" spans="2:9" ht="26.25" customHeight="1">
      <c r="B36" s="2341">
        <v>33</v>
      </c>
      <c r="C36" s="2342" t="s">
        <v>270</v>
      </c>
      <c r="D36" s="2342" t="s">
        <v>69</v>
      </c>
      <c r="E36" s="2343">
        <v>2</v>
      </c>
      <c r="F36" s="2343">
        <v>1</v>
      </c>
      <c r="G36" s="2347">
        <v>10000</v>
      </c>
      <c r="H36" s="2354">
        <f t="shared" si="1"/>
        <v>20000</v>
      </c>
      <c r="I36" s="2346"/>
    </row>
    <row r="37" spans="2:9" ht="30.75" customHeight="1">
      <c r="B37" s="2341">
        <v>34</v>
      </c>
      <c r="C37" s="2355" t="s">
        <v>70</v>
      </c>
      <c r="D37" s="2355" t="s">
        <v>159</v>
      </c>
      <c r="E37" s="2356">
        <v>1.6</v>
      </c>
      <c r="F37" s="2356">
        <v>1</v>
      </c>
      <c r="G37" s="2356">
        <v>28493</v>
      </c>
      <c r="H37" s="2357">
        <f t="shared" si="1"/>
        <v>45588.8</v>
      </c>
      <c r="I37" s="2346"/>
    </row>
    <row r="38" spans="2:9" ht="30.75" customHeight="1">
      <c r="B38" s="2341">
        <v>35</v>
      </c>
      <c r="C38" s="2358" t="s">
        <v>271</v>
      </c>
      <c r="D38" s="2355" t="s">
        <v>66</v>
      </c>
      <c r="E38" s="2356">
        <v>16</v>
      </c>
      <c r="F38" s="2356">
        <v>1</v>
      </c>
      <c r="G38" s="2356">
        <v>1443.38</v>
      </c>
      <c r="H38" s="2357">
        <f t="shared" si="1"/>
        <v>23094.08</v>
      </c>
      <c r="I38" s="2346"/>
    </row>
    <row r="39" spans="2:9" ht="30.75" customHeight="1">
      <c r="B39" s="2341">
        <v>36</v>
      </c>
      <c r="C39" s="2355" t="s">
        <v>86</v>
      </c>
      <c r="D39" s="2355" t="s">
        <v>66</v>
      </c>
      <c r="E39" s="2356">
        <v>32</v>
      </c>
      <c r="F39" s="2356">
        <v>1</v>
      </c>
      <c r="G39" s="2356">
        <v>982.88</v>
      </c>
      <c r="H39" s="2357">
        <f t="shared" si="1"/>
        <v>31452.16</v>
      </c>
      <c r="I39" s="2346"/>
    </row>
    <row r="40" spans="2:9" ht="30.75" customHeight="1">
      <c r="B40" s="2341">
        <v>37</v>
      </c>
      <c r="C40" s="2359" t="s">
        <v>272</v>
      </c>
      <c r="D40" s="2360" t="s">
        <v>69</v>
      </c>
      <c r="E40" s="2361">
        <v>90</v>
      </c>
      <c r="F40" s="2361">
        <v>1</v>
      </c>
      <c r="G40" s="2362">
        <v>400</v>
      </c>
      <c r="H40" s="2363">
        <f t="shared" si="1"/>
        <v>36000</v>
      </c>
      <c r="I40" s="2346"/>
    </row>
    <row r="41" spans="2:9" ht="30.75" customHeight="1">
      <c r="B41" s="2341">
        <v>38</v>
      </c>
      <c r="C41" s="2359" t="s">
        <v>273</v>
      </c>
      <c r="D41" s="2355" t="s">
        <v>66</v>
      </c>
      <c r="E41" s="2361">
        <v>95</v>
      </c>
      <c r="F41" s="2361">
        <v>1</v>
      </c>
      <c r="G41" s="2353">
        <v>800</v>
      </c>
      <c r="H41" s="2363">
        <f t="shared" si="1"/>
        <v>76000</v>
      </c>
      <c r="I41" s="2346"/>
    </row>
    <row r="42" spans="2:9" ht="30.75" customHeight="1">
      <c r="B42" s="2341">
        <v>39</v>
      </c>
      <c r="C42" s="2355" t="s">
        <v>106</v>
      </c>
      <c r="D42" s="2355" t="s">
        <v>38</v>
      </c>
      <c r="E42" s="2343">
        <v>200</v>
      </c>
      <c r="F42" s="2343">
        <v>1</v>
      </c>
      <c r="G42" s="2344">
        <v>550</v>
      </c>
      <c r="H42" s="2357">
        <f t="shared" si="1"/>
        <v>110000</v>
      </c>
      <c r="I42" s="2346"/>
    </row>
    <row r="43" spans="1:9" s="2334" customFormat="1" ht="21" customHeight="1">
      <c r="A43" s="2331"/>
      <c r="B43" s="2341">
        <v>40</v>
      </c>
      <c r="C43" s="2360" t="s">
        <v>274</v>
      </c>
      <c r="D43" s="2355" t="s">
        <v>38</v>
      </c>
      <c r="E43" s="2361">
        <v>10</v>
      </c>
      <c r="F43" s="2361">
        <v>1</v>
      </c>
      <c r="G43" s="2362">
        <v>484</v>
      </c>
      <c r="H43" s="2363">
        <f t="shared" si="1"/>
        <v>4840</v>
      </c>
      <c r="I43" s="2346"/>
    </row>
    <row r="44" spans="1:9" s="2334" customFormat="1" ht="18" customHeight="1">
      <c r="A44" s="2331"/>
      <c r="B44" s="2341">
        <v>41</v>
      </c>
      <c r="C44" s="2355" t="s">
        <v>275</v>
      </c>
      <c r="D44" s="2355" t="s">
        <v>38</v>
      </c>
      <c r="E44" s="2356">
        <v>300</v>
      </c>
      <c r="F44" s="2356">
        <v>1</v>
      </c>
      <c r="G44" s="2356">
        <v>1200</v>
      </c>
      <c r="H44" s="2357">
        <f t="shared" si="1"/>
        <v>360000</v>
      </c>
      <c r="I44" s="2346"/>
    </row>
    <row r="45" spans="1:9" s="2334" customFormat="1" ht="27" customHeight="1">
      <c r="A45" s="2331"/>
      <c r="B45" s="2341">
        <v>42</v>
      </c>
      <c r="C45" s="2342" t="s">
        <v>276</v>
      </c>
      <c r="D45" s="2355" t="s">
        <v>38</v>
      </c>
      <c r="E45" s="2356">
        <v>100</v>
      </c>
      <c r="F45" s="2356">
        <v>1</v>
      </c>
      <c r="G45" s="2356">
        <v>500</v>
      </c>
      <c r="H45" s="2345">
        <f t="shared" si="1"/>
        <v>50000</v>
      </c>
      <c r="I45" s="2346"/>
    </row>
    <row r="46" spans="2:9" ht="24" customHeight="1">
      <c r="B46" s="2341">
        <v>43</v>
      </c>
      <c r="C46" s="2342" t="s">
        <v>277</v>
      </c>
      <c r="D46" s="2360" t="s">
        <v>69</v>
      </c>
      <c r="E46" s="2356">
        <v>6</v>
      </c>
      <c r="F46" s="2356">
        <v>1</v>
      </c>
      <c r="G46" s="2356">
        <v>2000</v>
      </c>
      <c r="H46" s="2345">
        <f t="shared" si="1"/>
        <v>12000</v>
      </c>
      <c r="I46" s="2346"/>
    </row>
    <row r="47" spans="2:9" ht="24" customHeight="1">
      <c r="B47" s="2341">
        <v>44</v>
      </c>
      <c r="C47" s="2355" t="s">
        <v>60</v>
      </c>
      <c r="D47" s="2355" t="s">
        <v>38</v>
      </c>
      <c r="E47" s="2343">
        <v>25</v>
      </c>
      <c r="F47" s="2343">
        <v>2</v>
      </c>
      <c r="G47" s="2344">
        <v>39</v>
      </c>
      <c r="H47" s="2357">
        <f t="shared" si="1"/>
        <v>1950</v>
      </c>
      <c r="I47" s="2346"/>
    </row>
    <row r="48" spans="2:9" ht="12">
      <c r="B48" s="2364" t="s">
        <v>53</v>
      </c>
      <c r="C48" s="2364"/>
      <c r="D48" s="2364"/>
      <c r="E48" s="2364"/>
      <c r="F48" s="2364"/>
      <c r="G48" s="2365"/>
      <c r="H48" s="2366">
        <f>SUM(H4:H47)</f>
        <v>1414265.731824</v>
      </c>
      <c r="I48" s="2340"/>
    </row>
    <row r="49" ht="12">
      <c r="I49" s="2340"/>
    </row>
    <row r="50" ht="12">
      <c r="H50" s="2367"/>
    </row>
    <row r="55" spans="6:7" ht="12">
      <c r="F55" s="2368"/>
      <c r="G55" s="2368"/>
    </row>
    <row r="56" ht="12">
      <c r="E56" s="2331" t="s">
        <v>278</v>
      </c>
    </row>
    <row r="57" spans="6:7" ht="12">
      <c r="F57" s="2369"/>
      <c r="G57" s="2369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B1">
      <selection activeCell="B1" sqref="B1"/>
    </sheetView>
  </sheetViews>
  <sheetFormatPr defaultColWidth="9.140625" defaultRowHeight="12.75"/>
  <cols>
    <col min="1" max="1" width="0" style="2370" hidden="1" customWidth="1"/>
    <col min="2" max="2" width="7.00390625" style="2370" customWidth="1"/>
    <col min="3" max="3" width="50.00390625" style="2370" customWidth="1"/>
    <col min="4" max="4" width="18.00390625" style="2370" customWidth="1"/>
    <col min="5" max="5" width="13.140625" style="2370" customWidth="1"/>
    <col min="6" max="6" width="9.28125" style="2370" customWidth="1"/>
    <col min="7" max="7" width="8.8515625" style="2370" customWidth="1"/>
    <col min="8" max="8" width="15.00390625" style="2370" customWidth="1"/>
    <col min="9" max="9" width="8.28125" style="2371" customWidth="1"/>
    <col min="10" max="16384" width="9.140625" style="2372" customWidth="1"/>
  </cols>
  <sheetData>
    <row r="1" spans="1:9" s="2373" customFormat="1" ht="33" customHeight="1">
      <c r="A1" s="2370"/>
      <c r="B1" s="3461" t="s">
        <v>279</v>
      </c>
      <c r="C1" s="3461"/>
      <c r="D1" s="3461"/>
      <c r="E1" s="3461"/>
      <c r="F1" s="3461"/>
      <c r="G1" s="3461"/>
      <c r="H1" s="3461"/>
      <c r="I1" s="2371"/>
    </row>
    <row r="2" spans="1:9" s="2373" customFormat="1" ht="12">
      <c r="A2" s="2370"/>
      <c r="B2" s="2370"/>
      <c r="C2" s="2370"/>
      <c r="D2" s="2370"/>
      <c r="E2" s="2370"/>
      <c r="F2" s="2370"/>
      <c r="G2" s="2370"/>
      <c r="H2" s="2370"/>
      <c r="I2" s="2371"/>
    </row>
    <row r="3" spans="1:9" s="2373" customFormat="1" ht="52.5" customHeight="1">
      <c r="A3" s="2374"/>
      <c r="B3" s="2375" t="s">
        <v>1</v>
      </c>
      <c r="C3" s="2376" t="s">
        <v>2</v>
      </c>
      <c r="D3" s="2376" t="s">
        <v>3</v>
      </c>
      <c r="E3" s="2377" t="s">
        <v>4</v>
      </c>
      <c r="F3" s="2377" t="s">
        <v>5</v>
      </c>
      <c r="G3" s="2377" t="s">
        <v>6</v>
      </c>
      <c r="H3" s="2378" t="s">
        <v>7</v>
      </c>
      <c r="I3" s="2379"/>
    </row>
    <row r="4" spans="1:9" s="2373" customFormat="1" ht="24.75" customHeight="1">
      <c r="A4" s="2370"/>
      <c r="B4" s="2380">
        <v>1</v>
      </c>
      <c r="C4" s="2381" t="s">
        <v>8</v>
      </c>
      <c r="D4" s="2381" t="s">
        <v>9</v>
      </c>
      <c r="E4" s="2382">
        <v>1</v>
      </c>
      <c r="F4" s="2382">
        <v>1</v>
      </c>
      <c r="G4" s="2383">
        <v>5460</v>
      </c>
      <c r="H4" s="2384">
        <f aca="true" t="shared" si="0" ref="H4:H15">E4*F4*G4</f>
        <v>5460</v>
      </c>
      <c r="I4" s="2385"/>
    </row>
    <row r="5" spans="1:9" s="2373" customFormat="1" ht="25.5" customHeight="1">
      <c r="A5" s="2370"/>
      <c r="B5" s="2380">
        <v>2</v>
      </c>
      <c r="C5" s="2381" t="s">
        <v>10</v>
      </c>
      <c r="D5" s="2381" t="s">
        <v>11</v>
      </c>
      <c r="E5" s="2382">
        <v>0.28</v>
      </c>
      <c r="F5" s="2382">
        <v>2</v>
      </c>
      <c r="G5" s="2383">
        <v>6500</v>
      </c>
      <c r="H5" s="2384">
        <f t="shared" si="0"/>
        <v>3640.0000000000005</v>
      </c>
      <c r="I5" s="2385"/>
    </row>
    <row r="6" spans="1:9" s="2373" customFormat="1" ht="22.5" customHeight="1">
      <c r="A6" s="2370"/>
      <c r="B6" s="2380">
        <v>3</v>
      </c>
      <c r="C6" s="2381" t="s">
        <v>12</v>
      </c>
      <c r="D6" s="2381" t="s">
        <v>13</v>
      </c>
      <c r="E6" s="2382">
        <v>30</v>
      </c>
      <c r="F6" s="2382">
        <v>2</v>
      </c>
      <c r="G6" s="2383">
        <v>146.72</v>
      </c>
      <c r="H6" s="2384">
        <f t="shared" si="0"/>
        <v>8803.2</v>
      </c>
      <c r="I6" s="2385"/>
    </row>
    <row r="7" spans="1:9" s="2373" customFormat="1" ht="24" customHeight="1">
      <c r="A7" s="2370"/>
      <c r="B7" s="2380">
        <v>4</v>
      </c>
      <c r="C7" s="2381" t="s">
        <v>14</v>
      </c>
      <c r="D7" s="2381" t="s">
        <v>15</v>
      </c>
      <c r="E7" s="2382">
        <v>6.3196</v>
      </c>
      <c r="F7" s="2382">
        <v>2</v>
      </c>
      <c r="G7" s="2383">
        <v>1500</v>
      </c>
      <c r="H7" s="2384">
        <f t="shared" si="0"/>
        <v>18958.8</v>
      </c>
      <c r="I7" s="2385"/>
    </row>
    <row r="8" spans="1:9" s="2373" customFormat="1" ht="24.75" customHeight="1">
      <c r="A8" s="2370"/>
      <c r="B8" s="2380">
        <v>5</v>
      </c>
      <c r="C8" s="2381" t="s">
        <v>16</v>
      </c>
      <c r="D8" s="2381" t="s">
        <v>15</v>
      </c>
      <c r="E8" s="2382">
        <v>6.3196</v>
      </c>
      <c r="F8" s="2382">
        <v>2</v>
      </c>
      <c r="G8" s="2383">
        <v>1440</v>
      </c>
      <c r="H8" s="2384">
        <f t="shared" si="0"/>
        <v>18200.448</v>
      </c>
      <c r="I8" s="2385"/>
    </row>
    <row r="9" spans="1:9" s="2373" customFormat="1" ht="25.5" customHeight="1">
      <c r="A9" s="2370"/>
      <c r="B9" s="2380">
        <v>6</v>
      </c>
      <c r="C9" s="2381" t="s">
        <v>17</v>
      </c>
      <c r="D9" s="2381" t="s">
        <v>15</v>
      </c>
      <c r="E9" s="2382">
        <v>6.3196</v>
      </c>
      <c r="F9" s="2382">
        <v>2</v>
      </c>
      <c r="G9" s="2383">
        <v>1320</v>
      </c>
      <c r="H9" s="2384">
        <f t="shared" si="0"/>
        <v>16683.744000000002</v>
      </c>
      <c r="I9" s="2385"/>
    </row>
    <row r="10" spans="1:9" s="2373" customFormat="1" ht="35.25" customHeight="1">
      <c r="A10" s="2370"/>
      <c r="B10" s="2380">
        <v>7</v>
      </c>
      <c r="C10" s="2381" t="s">
        <v>20</v>
      </c>
      <c r="D10" s="2381" t="s">
        <v>15</v>
      </c>
      <c r="E10" s="2382">
        <v>6.3196</v>
      </c>
      <c r="F10" s="2382">
        <v>2</v>
      </c>
      <c r="G10" s="2383">
        <v>3003.38</v>
      </c>
      <c r="H10" s="2384">
        <f t="shared" si="0"/>
        <v>37960.320496</v>
      </c>
      <c r="I10" s="2385"/>
    </row>
    <row r="11" spans="1:9" s="2373" customFormat="1" ht="50.25" customHeight="1">
      <c r="A11" s="2370"/>
      <c r="B11" s="2380">
        <v>8</v>
      </c>
      <c r="C11" s="2381" t="s">
        <v>21</v>
      </c>
      <c r="D11" s="2381" t="s">
        <v>15</v>
      </c>
      <c r="E11" s="2382">
        <v>6.3196</v>
      </c>
      <c r="F11" s="2382">
        <v>2</v>
      </c>
      <c r="G11" s="2386">
        <v>1710</v>
      </c>
      <c r="H11" s="2384">
        <f t="shared" si="0"/>
        <v>21613.032000000003</v>
      </c>
      <c r="I11" s="2385"/>
    </row>
    <row r="12" spans="1:9" s="2373" customFormat="1" ht="26.25" customHeight="1">
      <c r="A12" s="2370"/>
      <c r="B12" s="2380">
        <v>9</v>
      </c>
      <c r="C12" s="2381" t="s">
        <v>22</v>
      </c>
      <c r="D12" s="2381" t="s">
        <v>23</v>
      </c>
      <c r="E12" s="2382">
        <v>1</v>
      </c>
      <c r="F12" s="2382">
        <v>2</v>
      </c>
      <c r="G12" s="2383">
        <v>5060.23</v>
      </c>
      <c r="H12" s="2384">
        <f t="shared" si="0"/>
        <v>10120.46</v>
      </c>
      <c r="I12" s="2385"/>
    </row>
    <row r="13" spans="1:9" s="2373" customFormat="1" ht="24.75" customHeight="1">
      <c r="A13" s="2370"/>
      <c r="B13" s="2380">
        <v>10</v>
      </c>
      <c r="C13" s="2381" t="s">
        <v>25</v>
      </c>
      <c r="D13" s="2381" t="s">
        <v>15</v>
      </c>
      <c r="E13" s="2382">
        <v>6.3196</v>
      </c>
      <c r="F13" s="2382">
        <v>1</v>
      </c>
      <c r="G13" s="2387">
        <v>9936</v>
      </c>
      <c r="H13" s="2384">
        <f t="shared" si="0"/>
        <v>62791.545600000005</v>
      </c>
      <c r="I13" s="2385"/>
    </row>
    <row r="14" spans="1:9" s="2373" customFormat="1" ht="88.5" customHeight="1">
      <c r="A14" s="2370"/>
      <c r="B14" s="2380">
        <v>11</v>
      </c>
      <c r="C14" s="2381" t="s">
        <v>258</v>
      </c>
      <c r="D14" s="2381" t="s">
        <v>28</v>
      </c>
      <c r="E14" s="2382">
        <v>2</v>
      </c>
      <c r="F14" s="2382">
        <v>12</v>
      </c>
      <c r="G14" s="2386">
        <v>266.33</v>
      </c>
      <c r="H14" s="2384">
        <f t="shared" si="0"/>
        <v>6391.92</v>
      </c>
      <c r="I14" s="2385"/>
    </row>
    <row r="15" spans="1:9" s="2373" customFormat="1" ht="46.5" customHeight="1">
      <c r="A15" s="2370"/>
      <c r="B15" s="2380">
        <v>12</v>
      </c>
      <c r="C15" s="2381" t="s">
        <v>29</v>
      </c>
      <c r="D15" s="2381" t="s">
        <v>30</v>
      </c>
      <c r="E15" s="2382">
        <v>6.3196</v>
      </c>
      <c r="F15" s="2382">
        <v>1</v>
      </c>
      <c r="G15" s="2383">
        <v>14039</v>
      </c>
      <c r="H15" s="2384">
        <f t="shared" si="0"/>
        <v>88720.8644</v>
      </c>
      <c r="I15" s="2385"/>
    </row>
    <row r="16" spans="1:11" s="2373" customFormat="1" ht="24" customHeight="1">
      <c r="A16" s="2370"/>
      <c r="B16" s="2380">
        <v>13</v>
      </c>
      <c r="C16" s="2381" t="s">
        <v>32</v>
      </c>
      <c r="D16" s="2381" t="s">
        <v>33</v>
      </c>
      <c r="E16" s="2382">
        <v>1000</v>
      </c>
      <c r="F16" s="2382" t="s">
        <v>34</v>
      </c>
      <c r="G16" s="2383">
        <v>22.39</v>
      </c>
      <c r="H16" s="2384">
        <f aca="true" t="shared" si="1" ref="H16:H23">E16*G16</f>
        <v>22390</v>
      </c>
      <c r="I16" s="2385"/>
      <c r="K16" s="2373">
        <f>I16+I17+I18+I19+I20+I21+I22+I23</f>
        <v>0</v>
      </c>
    </row>
    <row r="17" spans="1:9" s="2373" customFormat="1" ht="27.75" customHeight="1">
      <c r="A17" s="2370"/>
      <c r="B17" s="2380">
        <v>14</v>
      </c>
      <c r="C17" s="2381" t="s">
        <v>35</v>
      </c>
      <c r="D17" s="2381" t="s">
        <v>36</v>
      </c>
      <c r="E17" s="2382">
        <v>1</v>
      </c>
      <c r="F17" s="2382" t="s">
        <v>34</v>
      </c>
      <c r="G17" s="2383">
        <v>408.6</v>
      </c>
      <c r="H17" s="2384">
        <f t="shared" si="1"/>
        <v>408.6</v>
      </c>
      <c r="I17" s="2385"/>
    </row>
    <row r="18" spans="1:9" s="2373" customFormat="1" ht="24.75" customHeight="1">
      <c r="A18" s="2370"/>
      <c r="B18" s="2380">
        <v>15</v>
      </c>
      <c r="C18" s="2381" t="s">
        <v>37</v>
      </c>
      <c r="D18" s="2381" t="s">
        <v>38</v>
      </c>
      <c r="E18" s="2382">
        <v>600</v>
      </c>
      <c r="F18" s="2382" t="s">
        <v>34</v>
      </c>
      <c r="G18" s="2383">
        <v>20.13</v>
      </c>
      <c r="H18" s="2384">
        <f t="shared" si="1"/>
        <v>12078</v>
      </c>
      <c r="I18" s="2385"/>
    </row>
    <row r="19" spans="1:9" s="2373" customFormat="1" ht="36" customHeight="1">
      <c r="A19" s="2370"/>
      <c r="B19" s="2380">
        <v>16</v>
      </c>
      <c r="C19" s="2381" t="s">
        <v>39</v>
      </c>
      <c r="D19" s="2381" t="s">
        <v>33</v>
      </c>
      <c r="E19" s="2382">
        <v>600</v>
      </c>
      <c r="F19" s="2382" t="s">
        <v>34</v>
      </c>
      <c r="G19" s="2383">
        <v>41.8</v>
      </c>
      <c r="H19" s="2384">
        <f t="shared" si="1"/>
        <v>25080</v>
      </c>
      <c r="I19" s="2385"/>
    </row>
    <row r="20" spans="1:9" s="2373" customFormat="1" ht="33.75" customHeight="1">
      <c r="A20" s="2370"/>
      <c r="B20" s="2380">
        <v>17</v>
      </c>
      <c r="C20" s="2381" t="s">
        <v>40</v>
      </c>
      <c r="D20" s="2381" t="s">
        <v>38</v>
      </c>
      <c r="E20" s="2382">
        <v>200</v>
      </c>
      <c r="F20" s="2382" t="s">
        <v>34</v>
      </c>
      <c r="G20" s="2383">
        <v>170.7</v>
      </c>
      <c r="H20" s="2384">
        <f t="shared" si="1"/>
        <v>34140</v>
      </c>
      <c r="I20" s="2385"/>
    </row>
    <row r="21" spans="1:9" s="2373" customFormat="1" ht="36" customHeight="1">
      <c r="A21" s="2370"/>
      <c r="B21" s="2380">
        <v>18</v>
      </c>
      <c r="C21" s="2381" t="s">
        <v>266</v>
      </c>
      <c r="D21" s="2381" t="s">
        <v>38</v>
      </c>
      <c r="E21" s="2382">
        <v>90</v>
      </c>
      <c r="F21" s="2382" t="s">
        <v>34</v>
      </c>
      <c r="G21" s="2383">
        <v>183.3</v>
      </c>
      <c r="H21" s="2384">
        <f t="shared" si="1"/>
        <v>16497</v>
      </c>
      <c r="I21" s="2385"/>
    </row>
    <row r="22" spans="1:9" s="2373" customFormat="1" ht="33.75" customHeight="1">
      <c r="A22" s="2370"/>
      <c r="B22" s="2380">
        <v>19</v>
      </c>
      <c r="C22" s="2381" t="s">
        <v>42</v>
      </c>
      <c r="D22" s="2381" t="s">
        <v>38</v>
      </c>
      <c r="E22" s="2382">
        <v>100</v>
      </c>
      <c r="F22" s="2382" t="s">
        <v>34</v>
      </c>
      <c r="G22" s="2383">
        <v>36.39</v>
      </c>
      <c r="H22" s="2384">
        <f t="shared" si="1"/>
        <v>3639</v>
      </c>
      <c r="I22" s="2385"/>
    </row>
    <row r="23" spans="1:9" s="2373" customFormat="1" ht="36" customHeight="1">
      <c r="A23" s="2370"/>
      <c r="B23" s="2380">
        <v>20</v>
      </c>
      <c r="C23" s="2381" t="s">
        <v>43</v>
      </c>
      <c r="D23" s="2381" t="s">
        <v>38</v>
      </c>
      <c r="E23" s="2382">
        <v>300</v>
      </c>
      <c r="F23" s="2382" t="s">
        <v>34</v>
      </c>
      <c r="G23" s="2383">
        <v>137</v>
      </c>
      <c r="H23" s="2384">
        <f t="shared" si="1"/>
        <v>41100</v>
      </c>
      <c r="I23" s="2385"/>
    </row>
    <row r="24" spans="1:9" s="2373" customFormat="1" ht="21" customHeight="1">
      <c r="A24" s="2370"/>
      <c r="B24" s="2380">
        <v>21</v>
      </c>
      <c r="C24" s="2381" t="s">
        <v>44</v>
      </c>
      <c r="D24" s="2381" t="s">
        <v>45</v>
      </c>
      <c r="E24" s="2382">
        <v>1</v>
      </c>
      <c r="F24" s="2382">
        <v>2</v>
      </c>
      <c r="G24" s="2383">
        <v>1514.7</v>
      </c>
      <c r="H24" s="2384">
        <f>E24*F24*G24</f>
        <v>3029.4</v>
      </c>
      <c r="I24" s="2385"/>
    </row>
    <row r="25" spans="2:9" ht="21" customHeight="1">
      <c r="B25" s="2380">
        <v>22</v>
      </c>
      <c r="C25" s="2381" t="s">
        <v>61</v>
      </c>
      <c r="D25" s="2381" t="s">
        <v>62</v>
      </c>
      <c r="E25" s="2382">
        <v>0.3</v>
      </c>
      <c r="F25" s="2382">
        <v>1</v>
      </c>
      <c r="G25" s="2383">
        <v>5859.22</v>
      </c>
      <c r="H25" s="2384">
        <f>E25*F25*G25</f>
        <v>1757.766</v>
      </c>
      <c r="I25" s="2385"/>
    </row>
    <row r="26" spans="2:9" ht="21.75" customHeight="1">
      <c r="B26" s="2380">
        <v>23</v>
      </c>
      <c r="C26" s="2381" t="s">
        <v>50</v>
      </c>
      <c r="D26" s="2381" t="s">
        <v>15</v>
      </c>
      <c r="E26" s="2382">
        <v>6.3196</v>
      </c>
      <c r="F26" s="2382">
        <v>12</v>
      </c>
      <c r="G26" s="2383">
        <v>3290</v>
      </c>
      <c r="H26" s="2384">
        <f>E26*F26*G26</f>
        <v>249497.808</v>
      </c>
      <c r="I26" s="2385"/>
    </row>
    <row r="27" spans="2:9" ht="21.75" customHeight="1">
      <c r="B27" s="2380">
        <v>24</v>
      </c>
      <c r="C27" s="2381" t="s">
        <v>46</v>
      </c>
      <c r="D27" s="2381"/>
      <c r="E27" s="2382">
        <v>6319.6</v>
      </c>
      <c r="F27" s="2382">
        <v>12</v>
      </c>
      <c r="G27" s="2383">
        <v>1.286</v>
      </c>
      <c r="H27" s="2384">
        <f>E27*F27*G27</f>
        <v>97524.06720000002</v>
      </c>
      <c r="I27" s="2385"/>
    </row>
    <row r="28" spans="2:9" ht="35.25" customHeight="1">
      <c r="B28" s="2380">
        <v>25</v>
      </c>
      <c r="C28" s="2381" t="s">
        <v>267</v>
      </c>
      <c r="D28" s="2381"/>
      <c r="E28" s="2382">
        <v>6319.6</v>
      </c>
      <c r="F28" s="2382">
        <v>12</v>
      </c>
      <c r="G28" s="2383">
        <v>0.21</v>
      </c>
      <c r="H28" s="2384">
        <f>E28*F28*G28</f>
        <v>15925.392000000002</v>
      </c>
      <c r="I28" s="2385"/>
    </row>
    <row r="29" spans="2:9" ht="30.75" customHeight="1">
      <c r="B29" s="2380">
        <v>26</v>
      </c>
      <c r="C29" s="2381" t="s">
        <v>280</v>
      </c>
      <c r="D29" s="2381"/>
      <c r="E29" s="2382"/>
      <c r="F29" s="2382"/>
      <c r="G29" s="2383"/>
      <c r="H29" s="2384">
        <v>40000</v>
      </c>
      <c r="I29" s="2385"/>
    </row>
    <row r="30" spans="1:9" s="2373" customFormat="1" ht="21" customHeight="1">
      <c r="A30" s="2370"/>
      <c r="B30" s="2380">
        <v>27</v>
      </c>
      <c r="C30" s="2381" t="s">
        <v>281</v>
      </c>
      <c r="D30" s="2381" t="s">
        <v>282</v>
      </c>
      <c r="E30" s="2388">
        <v>180</v>
      </c>
      <c r="F30" s="2388">
        <v>1</v>
      </c>
      <c r="G30" s="2388">
        <v>300</v>
      </c>
      <c r="H30" s="2384">
        <f>E30*F30*G30</f>
        <v>54000</v>
      </c>
      <c r="I30" s="2385"/>
    </row>
    <row r="31" spans="1:9" s="2373" customFormat="1" ht="18" customHeight="1">
      <c r="A31" s="2370"/>
      <c r="B31" s="2380">
        <v>28</v>
      </c>
      <c r="C31" s="2381" t="s">
        <v>283</v>
      </c>
      <c r="D31" s="2381" t="s">
        <v>69</v>
      </c>
      <c r="E31" s="2388">
        <v>24</v>
      </c>
      <c r="F31" s="2388">
        <v>1</v>
      </c>
      <c r="G31" s="2388">
        <v>12500</v>
      </c>
      <c r="H31" s="2384">
        <f>E31*F31*G31</f>
        <v>300000</v>
      </c>
      <c r="I31" s="2385"/>
    </row>
    <row r="32" spans="1:9" s="2373" customFormat="1" ht="18" customHeight="1">
      <c r="A32" s="2370"/>
      <c r="B32" s="2380">
        <v>29</v>
      </c>
      <c r="C32" s="2381" t="s">
        <v>284</v>
      </c>
      <c r="D32" s="2381" t="s">
        <v>69</v>
      </c>
      <c r="E32" s="2388">
        <v>12</v>
      </c>
      <c r="F32" s="2388">
        <v>1</v>
      </c>
      <c r="G32" s="2388">
        <v>531</v>
      </c>
      <c r="H32" s="2384">
        <f>E32*F32*G32</f>
        <v>6372</v>
      </c>
      <c r="I32" s="2385"/>
    </row>
    <row r="33" spans="2:9" ht="24" customHeight="1">
      <c r="B33" s="2380">
        <v>30</v>
      </c>
      <c r="C33" s="2381" t="s">
        <v>285</v>
      </c>
      <c r="D33" s="2381" t="s">
        <v>66</v>
      </c>
      <c r="E33" s="2388">
        <v>6</v>
      </c>
      <c r="F33" s="2388">
        <v>1</v>
      </c>
      <c r="G33" s="2388">
        <v>11000</v>
      </c>
      <c r="H33" s="2384">
        <f>E33*F33*G33</f>
        <v>66000</v>
      </c>
      <c r="I33" s="2385"/>
    </row>
    <row r="34" spans="2:9" ht="12">
      <c r="B34" s="2389" t="s">
        <v>53</v>
      </c>
      <c r="C34" s="2389"/>
      <c r="D34" s="2389"/>
      <c r="E34" s="2389"/>
      <c r="F34" s="2389"/>
      <c r="G34" s="2390"/>
      <c r="H34" s="2391">
        <f>SUM(H4:H33)</f>
        <v>1288783.367696</v>
      </c>
      <c r="I34" s="2379"/>
    </row>
    <row r="35" ht="12">
      <c r="I35" s="2379"/>
    </row>
    <row r="36" ht="12">
      <c r="H36" s="2392"/>
    </row>
    <row r="41" spans="6:7" ht="12">
      <c r="F41" s="2393"/>
      <c r="G41" s="2393"/>
    </row>
    <row r="42" ht="12">
      <c r="E42" s="2370" t="s">
        <v>278</v>
      </c>
    </row>
    <row r="43" spans="6:7" ht="12">
      <c r="F43" s="2394"/>
      <c r="G43" s="2394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B1">
      <selection activeCell="B1" sqref="B1"/>
    </sheetView>
  </sheetViews>
  <sheetFormatPr defaultColWidth="9.140625" defaultRowHeight="12.75"/>
  <cols>
    <col min="1" max="1" width="0" style="2395" hidden="1" customWidth="1"/>
    <col min="2" max="2" width="5.140625" style="2395" customWidth="1"/>
    <col min="3" max="3" width="50.00390625" style="2395" customWidth="1"/>
    <col min="4" max="4" width="18.00390625" style="2395" customWidth="1"/>
    <col min="5" max="5" width="13.140625" style="2395" customWidth="1"/>
    <col min="6" max="6" width="9.28125" style="2395" customWidth="1"/>
    <col min="7" max="7" width="16.00390625" style="2395" customWidth="1"/>
    <col min="8" max="8" width="15.00390625" style="2395" customWidth="1"/>
    <col min="9" max="9" width="9.7109375" style="2396" customWidth="1"/>
    <col min="10" max="16384" width="9.140625" style="2396" customWidth="1"/>
  </cols>
  <sheetData>
    <row r="1" spans="1:9" s="2398" customFormat="1" ht="33" customHeight="1">
      <c r="A1" s="2395"/>
      <c r="B1" s="3462" t="s">
        <v>286</v>
      </c>
      <c r="C1" s="3462"/>
      <c r="D1" s="3462"/>
      <c r="E1" s="3462"/>
      <c r="F1" s="3462"/>
      <c r="G1" s="3462"/>
      <c r="H1" s="3462"/>
      <c r="I1" s="2397"/>
    </row>
    <row r="2" spans="1:9" s="2398" customFormat="1" ht="12">
      <c r="A2" s="2395"/>
      <c r="B2" s="2395"/>
      <c r="C2" s="2395"/>
      <c r="D2" s="2395"/>
      <c r="E2" s="2395"/>
      <c r="F2" s="2395"/>
      <c r="G2" s="2395"/>
      <c r="H2" s="2395"/>
      <c r="I2" s="2397"/>
    </row>
    <row r="3" spans="1:9" s="2398" customFormat="1" ht="52.5" customHeight="1">
      <c r="A3" s="2399"/>
      <c r="B3" s="2400" t="s">
        <v>1</v>
      </c>
      <c r="C3" s="2401" t="s">
        <v>2</v>
      </c>
      <c r="D3" s="2401" t="s">
        <v>3</v>
      </c>
      <c r="E3" s="2402" t="s">
        <v>4</v>
      </c>
      <c r="F3" s="2402" t="s">
        <v>5</v>
      </c>
      <c r="G3" s="2402" t="s">
        <v>6</v>
      </c>
      <c r="H3" s="2403" t="s">
        <v>7</v>
      </c>
      <c r="I3" s="2404"/>
    </row>
    <row r="4" spans="1:9" s="2398" customFormat="1" ht="25.5" customHeight="1">
      <c r="A4" s="2395"/>
      <c r="B4" s="2405">
        <v>1</v>
      </c>
      <c r="C4" s="2406" t="s">
        <v>10</v>
      </c>
      <c r="D4" s="2406" t="s">
        <v>11</v>
      </c>
      <c r="E4" s="2407">
        <v>0.25</v>
      </c>
      <c r="F4" s="2407">
        <v>2</v>
      </c>
      <c r="G4" s="2408">
        <v>6500</v>
      </c>
      <c r="H4" s="2409">
        <v>3250</v>
      </c>
      <c r="I4" s="2410"/>
    </row>
    <row r="5" spans="1:9" s="2398" customFormat="1" ht="22.5" customHeight="1">
      <c r="A5" s="2395"/>
      <c r="B5" s="2405">
        <v>2</v>
      </c>
      <c r="C5" s="2406" t="s">
        <v>12</v>
      </c>
      <c r="D5" s="2406" t="s">
        <v>28</v>
      </c>
      <c r="E5" s="2407">
        <v>25</v>
      </c>
      <c r="F5" s="2407">
        <v>2</v>
      </c>
      <c r="G5" s="2408">
        <v>146.72</v>
      </c>
      <c r="H5" s="2409">
        <v>7336</v>
      </c>
      <c r="I5" s="2410"/>
    </row>
    <row r="6" spans="1:9" s="2398" customFormat="1" ht="39.75" customHeight="1">
      <c r="A6" s="2395"/>
      <c r="B6" s="2405">
        <v>3</v>
      </c>
      <c r="C6" s="2406" t="s">
        <v>256</v>
      </c>
      <c r="D6" s="2406" t="s">
        <v>15</v>
      </c>
      <c r="E6" s="2407">
        <v>1.5534</v>
      </c>
      <c r="F6" s="2407">
        <v>2</v>
      </c>
      <c r="G6" s="2408">
        <v>1500</v>
      </c>
      <c r="H6" s="2409">
        <v>4660.2</v>
      </c>
      <c r="I6" s="2410"/>
    </row>
    <row r="7" spans="1:9" s="2398" customFormat="1" ht="39" customHeight="1">
      <c r="A7" s="2395"/>
      <c r="B7" s="2405">
        <v>4</v>
      </c>
      <c r="C7" s="2406" t="s">
        <v>257</v>
      </c>
      <c r="D7" s="2406" t="s">
        <v>15</v>
      </c>
      <c r="E7" s="2407">
        <v>1.5534</v>
      </c>
      <c r="F7" s="2407">
        <v>2</v>
      </c>
      <c r="G7" s="2408">
        <v>1440</v>
      </c>
      <c r="H7" s="2409">
        <v>4473.7919999999995</v>
      </c>
      <c r="I7" s="2410"/>
    </row>
    <row r="8" spans="1:9" s="2398" customFormat="1" ht="25.5" customHeight="1">
      <c r="A8" s="2395"/>
      <c r="B8" s="2405">
        <v>5</v>
      </c>
      <c r="C8" s="2406" t="s">
        <v>17</v>
      </c>
      <c r="D8" s="2406" t="s">
        <v>15</v>
      </c>
      <c r="E8" s="2407">
        <v>1.5534</v>
      </c>
      <c r="F8" s="2407">
        <v>2</v>
      </c>
      <c r="G8" s="2408">
        <v>1320</v>
      </c>
      <c r="H8" s="2409">
        <v>4100.976</v>
      </c>
      <c r="I8" s="2410"/>
    </row>
    <row r="9" spans="1:9" s="2398" customFormat="1" ht="36" customHeight="1">
      <c r="A9" s="2395"/>
      <c r="B9" s="2405">
        <v>6</v>
      </c>
      <c r="C9" s="2406" t="s">
        <v>20</v>
      </c>
      <c r="D9" s="2406" t="s">
        <v>15</v>
      </c>
      <c r="E9" s="2407">
        <v>1.5534</v>
      </c>
      <c r="F9" s="2407">
        <v>2</v>
      </c>
      <c r="G9" s="2408">
        <v>1099</v>
      </c>
      <c r="H9" s="2409">
        <v>3414.3731999999995</v>
      </c>
      <c r="I9" s="2410"/>
    </row>
    <row r="10" spans="1:9" s="2398" customFormat="1" ht="33.75" customHeight="1">
      <c r="A10" s="2395"/>
      <c r="B10" s="2405">
        <v>7</v>
      </c>
      <c r="C10" s="2406" t="s">
        <v>105</v>
      </c>
      <c r="D10" s="2406" t="s">
        <v>15</v>
      </c>
      <c r="E10" s="2407">
        <v>1.5534</v>
      </c>
      <c r="F10" s="2407">
        <v>2</v>
      </c>
      <c r="G10" s="2411">
        <v>1710</v>
      </c>
      <c r="H10" s="2409">
        <v>5312.628</v>
      </c>
      <c r="I10" s="2410"/>
    </row>
    <row r="11" spans="1:9" s="2398" customFormat="1" ht="23.25" customHeight="1">
      <c r="A11" s="2395"/>
      <c r="B11" s="2405">
        <v>8</v>
      </c>
      <c r="C11" s="2406" t="s">
        <v>22</v>
      </c>
      <c r="D11" s="2406" t="s">
        <v>23</v>
      </c>
      <c r="E11" s="2407">
        <v>1</v>
      </c>
      <c r="F11" s="2407">
        <v>2</v>
      </c>
      <c r="G11" s="2408">
        <v>965</v>
      </c>
      <c r="H11" s="2409">
        <v>1930</v>
      </c>
      <c r="I11" s="2410"/>
    </row>
    <row r="12" spans="1:9" s="2398" customFormat="1" ht="24.75" customHeight="1">
      <c r="A12" s="2395"/>
      <c r="B12" s="2405">
        <v>9</v>
      </c>
      <c r="C12" s="2406" t="s">
        <v>25</v>
      </c>
      <c r="D12" s="2406" t="s">
        <v>15</v>
      </c>
      <c r="E12" s="2407">
        <v>1.5534</v>
      </c>
      <c r="F12" s="2407">
        <v>1</v>
      </c>
      <c r="G12" s="2412">
        <v>9936</v>
      </c>
      <c r="H12" s="2409">
        <v>15434.5824</v>
      </c>
      <c r="I12" s="2410"/>
    </row>
    <row r="13" spans="1:9" s="2398" customFormat="1" ht="24.75" customHeight="1">
      <c r="A13" s="2395"/>
      <c r="B13" s="2405">
        <v>10</v>
      </c>
      <c r="C13" s="2406" t="s">
        <v>26</v>
      </c>
      <c r="D13" s="2406" t="s">
        <v>9</v>
      </c>
      <c r="E13" s="2407">
        <v>1</v>
      </c>
      <c r="F13" s="2407">
        <v>2</v>
      </c>
      <c r="G13" s="2412">
        <v>850</v>
      </c>
      <c r="H13" s="2409">
        <v>1700</v>
      </c>
      <c r="I13" s="2410"/>
    </row>
    <row r="14" spans="1:9" s="2398" customFormat="1" ht="40.5" customHeight="1">
      <c r="A14" s="2395"/>
      <c r="B14" s="2405">
        <v>11</v>
      </c>
      <c r="C14" s="2406" t="s">
        <v>136</v>
      </c>
      <c r="D14" s="2406" t="s">
        <v>30</v>
      </c>
      <c r="E14" s="2407">
        <v>1.5534</v>
      </c>
      <c r="F14" s="2407">
        <v>1</v>
      </c>
      <c r="G14" s="2408">
        <v>14039</v>
      </c>
      <c r="H14" s="2409">
        <v>21808.1826</v>
      </c>
      <c r="I14" s="2410"/>
    </row>
    <row r="15" spans="1:11" s="2398" customFormat="1" ht="24" customHeight="1">
      <c r="A15" s="2395"/>
      <c r="B15" s="2405">
        <v>12</v>
      </c>
      <c r="C15" s="2406" t="s">
        <v>32</v>
      </c>
      <c r="D15" s="2406" t="s">
        <v>33</v>
      </c>
      <c r="E15" s="2407">
        <v>210</v>
      </c>
      <c r="F15" s="2407" t="s">
        <v>34</v>
      </c>
      <c r="G15" s="2408">
        <v>22.39</v>
      </c>
      <c r="H15" s="2409">
        <v>4701.9</v>
      </c>
      <c r="I15" s="2410" t="s">
        <v>54</v>
      </c>
      <c r="K15" s="2413"/>
    </row>
    <row r="16" spans="1:9" s="2398" customFormat="1" ht="27.75" customHeight="1">
      <c r="A16" s="2395"/>
      <c r="B16" s="2405">
        <v>13</v>
      </c>
      <c r="C16" s="2406" t="s">
        <v>35</v>
      </c>
      <c r="D16" s="2406" t="s">
        <v>36</v>
      </c>
      <c r="E16" s="2407">
        <v>1</v>
      </c>
      <c r="F16" s="2407" t="s">
        <v>34</v>
      </c>
      <c r="G16" s="2408">
        <v>408.6</v>
      </c>
      <c r="H16" s="2409">
        <v>408.6</v>
      </c>
      <c r="I16" s="2410" t="s">
        <v>54</v>
      </c>
    </row>
    <row r="17" spans="1:9" s="2398" customFormat="1" ht="24.75" customHeight="1">
      <c r="A17" s="2395"/>
      <c r="B17" s="2405">
        <v>14</v>
      </c>
      <c r="C17" s="2406" t="s">
        <v>37</v>
      </c>
      <c r="D17" s="2406" t="s">
        <v>38</v>
      </c>
      <c r="E17" s="2407">
        <v>60</v>
      </c>
      <c r="F17" s="2407" t="s">
        <v>34</v>
      </c>
      <c r="G17" s="2408">
        <v>20.13</v>
      </c>
      <c r="H17" s="2409">
        <v>1207.8</v>
      </c>
      <c r="I17" s="2410"/>
    </row>
    <row r="18" spans="1:9" s="2398" customFormat="1" ht="36" customHeight="1">
      <c r="A18" s="2395"/>
      <c r="B18" s="2405">
        <v>15</v>
      </c>
      <c r="C18" s="2406" t="s">
        <v>39</v>
      </c>
      <c r="D18" s="2406" t="s">
        <v>33</v>
      </c>
      <c r="E18" s="2407">
        <v>120</v>
      </c>
      <c r="F18" s="2407" t="s">
        <v>34</v>
      </c>
      <c r="G18" s="2408">
        <v>41.8</v>
      </c>
      <c r="H18" s="2409">
        <v>5016</v>
      </c>
      <c r="I18" s="2410"/>
    </row>
    <row r="19" spans="1:9" s="2398" customFormat="1" ht="36" customHeight="1">
      <c r="A19" s="2395"/>
      <c r="B19" s="2405">
        <v>16</v>
      </c>
      <c r="C19" s="2406" t="s">
        <v>40</v>
      </c>
      <c r="D19" s="2406" t="s">
        <v>38</v>
      </c>
      <c r="E19" s="2407">
        <v>50</v>
      </c>
      <c r="F19" s="2407" t="s">
        <v>34</v>
      </c>
      <c r="G19" s="2408">
        <v>170.7</v>
      </c>
      <c r="H19" s="2409">
        <v>8535</v>
      </c>
      <c r="I19" s="2410"/>
    </row>
    <row r="20" spans="1:9" s="2398" customFormat="1" ht="36" customHeight="1">
      <c r="A20" s="2395"/>
      <c r="B20" s="2405">
        <v>17</v>
      </c>
      <c r="C20" s="2406" t="s">
        <v>193</v>
      </c>
      <c r="D20" s="2406" t="s">
        <v>38</v>
      </c>
      <c r="E20" s="2407">
        <v>50</v>
      </c>
      <c r="F20" s="2407" t="s">
        <v>34</v>
      </c>
      <c r="G20" s="2408">
        <v>183.3</v>
      </c>
      <c r="H20" s="2409">
        <v>9165</v>
      </c>
      <c r="I20" s="2410"/>
    </row>
    <row r="21" spans="1:9" s="2398" customFormat="1" ht="36" customHeight="1">
      <c r="A21" s="2395"/>
      <c r="B21" s="2405">
        <v>18</v>
      </c>
      <c r="C21" s="2406" t="s">
        <v>42</v>
      </c>
      <c r="D21" s="2406" t="s">
        <v>38</v>
      </c>
      <c r="E21" s="2407">
        <v>50</v>
      </c>
      <c r="F21" s="2407" t="s">
        <v>34</v>
      </c>
      <c r="G21" s="2408">
        <v>36.39</v>
      </c>
      <c r="H21" s="2409">
        <v>1819.5</v>
      </c>
      <c r="I21" s="2410"/>
    </row>
    <row r="22" spans="1:9" s="2398" customFormat="1" ht="36" customHeight="1">
      <c r="A22" s="2395"/>
      <c r="B22" s="2405">
        <v>19</v>
      </c>
      <c r="C22" s="2406" t="s">
        <v>43</v>
      </c>
      <c r="D22" s="2406" t="s">
        <v>38</v>
      </c>
      <c r="E22" s="2407">
        <v>50</v>
      </c>
      <c r="F22" s="2407" t="s">
        <v>34</v>
      </c>
      <c r="G22" s="2408">
        <v>137</v>
      </c>
      <c r="H22" s="2409">
        <v>6850</v>
      </c>
      <c r="I22" s="2410"/>
    </row>
    <row r="23" spans="2:9" ht="26.25" customHeight="1">
      <c r="B23" s="2405">
        <v>20</v>
      </c>
      <c r="C23" s="2406" t="s">
        <v>50</v>
      </c>
      <c r="D23" s="2406" t="s">
        <v>15</v>
      </c>
      <c r="E23" s="2407">
        <v>1.5534</v>
      </c>
      <c r="F23" s="2407">
        <v>12</v>
      </c>
      <c r="G23" s="2408">
        <v>3290</v>
      </c>
      <c r="H23" s="2409">
        <v>61328.231999999996</v>
      </c>
      <c r="I23" s="2410"/>
    </row>
    <row r="24" spans="2:9" ht="26.25" customHeight="1">
      <c r="B24" s="2405">
        <v>21</v>
      </c>
      <c r="C24" s="2406" t="s">
        <v>287</v>
      </c>
      <c r="D24" s="2406"/>
      <c r="E24" s="2407"/>
      <c r="F24" s="2407" t="s">
        <v>47</v>
      </c>
      <c r="G24" s="2408"/>
      <c r="H24" s="2409">
        <v>23860.224000000002</v>
      </c>
      <c r="I24" s="2410"/>
    </row>
    <row r="25" spans="2:9" ht="26.25" customHeight="1">
      <c r="B25" s="2405">
        <v>22</v>
      </c>
      <c r="C25" s="2406" t="s">
        <v>48</v>
      </c>
      <c r="D25" s="2406" t="s">
        <v>38</v>
      </c>
      <c r="E25" s="2407">
        <v>1.5534</v>
      </c>
      <c r="F25" s="2407">
        <v>12</v>
      </c>
      <c r="G25" s="2408">
        <v>210</v>
      </c>
      <c r="H25" s="2409">
        <v>3914.5679999999998</v>
      </c>
      <c r="I25" s="2410"/>
    </row>
    <row r="26" spans="1:9" s="2398" customFormat="1" ht="24" customHeight="1">
      <c r="A26" s="2395"/>
      <c r="B26" s="2405">
        <v>24</v>
      </c>
      <c r="C26" s="2414" t="s">
        <v>137</v>
      </c>
      <c r="D26" s="2414"/>
      <c r="E26" s="2415"/>
      <c r="F26" s="2415"/>
      <c r="G26" s="2416"/>
      <c r="H26" s="2417">
        <v>30000</v>
      </c>
      <c r="I26" s="2410"/>
    </row>
    <row r="27" spans="1:9" s="2398" customFormat="1" ht="24" customHeight="1">
      <c r="A27" s="2395"/>
      <c r="B27" s="2405">
        <v>25</v>
      </c>
      <c r="C27" s="2414" t="s">
        <v>288</v>
      </c>
      <c r="D27" s="2414" t="s">
        <v>75</v>
      </c>
      <c r="E27" s="2415">
        <v>4</v>
      </c>
      <c r="F27" s="2415">
        <v>1</v>
      </c>
      <c r="G27" s="2418">
        <v>4152</v>
      </c>
      <c r="H27" s="2417">
        <v>16608</v>
      </c>
      <c r="I27" s="2410"/>
    </row>
    <row r="28" spans="1:9" s="2398" customFormat="1" ht="24" customHeight="1">
      <c r="A28" s="2395"/>
      <c r="B28" s="2405">
        <v>26</v>
      </c>
      <c r="C28" s="2414" t="s">
        <v>68</v>
      </c>
      <c r="D28" s="2414" t="s">
        <v>75</v>
      </c>
      <c r="E28" s="2415">
        <v>2</v>
      </c>
      <c r="F28" s="2415">
        <v>1</v>
      </c>
      <c r="G28" s="2418">
        <v>531</v>
      </c>
      <c r="H28" s="2417">
        <v>1062</v>
      </c>
      <c r="I28" s="2410"/>
    </row>
    <row r="29" spans="2:9" ht="21.75" customHeight="1">
      <c r="B29" s="2405">
        <v>27</v>
      </c>
      <c r="C29" s="2414" t="s">
        <v>127</v>
      </c>
      <c r="D29" s="2414" t="s">
        <v>66</v>
      </c>
      <c r="E29" s="2415">
        <v>3</v>
      </c>
      <c r="F29" s="2415">
        <v>1</v>
      </c>
      <c r="G29" s="2415">
        <v>752.6</v>
      </c>
      <c r="H29" s="2417">
        <v>2257.8</v>
      </c>
      <c r="I29" s="2410"/>
    </row>
    <row r="30" spans="2:9" ht="21.75" customHeight="1">
      <c r="B30" s="2405">
        <v>28</v>
      </c>
      <c r="C30" s="2414" t="s">
        <v>147</v>
      </c>
      <c r="D30" s="2414" t="s">
        <v>38</v>
      </c>
      <c r="E30" s="2415">
        <v>12</v>
      </c>
      <c r="F30" s="2415">
        <v>1</v>
      </c>
      <c r="G30" s="2415">
        <v>484</v>
      </c>
      <c r="H30" s="2417">
        <v>5808</v>
      </c>
      <c r="I30" s="2410"/>
    </row>
    <row r="31" spans="2:9" ht="21.75" customHeight="1">
      <c r="B31" s="2405">
        <v>29</v>
      </c>
      <c r="C31" s="2414" t="s">
        <v>148</v>
      </c>
      <c r="D31" s="2414" t="s">
        <v>38</v>
      </c>
      <c r="E31" s="2415">
        <v>12</v>
      </c>
      <c r="F31" s="2415">
        <v>1</v>
      </c>
      <c r="G31" s="2415">
        <v>148</v>
      </c>
      <c r="H31" s="2419">
        <v>1776</v>
      </c>
      <c r="I31" s="2410"/>
    </row>
    <row r="32" spans="2:9" ht="21.75" customHeight="1">
      <c r="B32" s="2405">
        <v>30</v>
      </c>
      <c r="C32" s="2420" t="s">
        <v>289</v>
      </c>
      <c r="D32" s="2421" t="s">
        <v>38</v>
      </c>
      <c r="E32" s="2422">
        <v>3</v>
      </c>
      <c r="F32" s="2423">
        <v>1</v>
      </c>
      <c r="G32" s="2424">
        <v>210</v>
      </c>
      <c r="H32" s="2419">
        <v>630</v>
      </c>
      <c r="I32" s="2410"/>
    </row>
    <row r="33" spans="2:12" ht="24" customHeight="1">
      <c r="B33" s="2425" t="s">
        <v>290</v>
      </c>
      <c r="C33" s="2425"/>
      <c r="D33" s="2426"/>
      <c r="E33" s="2426"/>
      <c r="F33" s="2426"/>
      <c r="G33" s="2427"/>
      <c r="H33" s="2428">
        <v>258369.3582</v>
      </c>
      <c r="I33" s="2410"/>
      <c r="L33" s="2429"/>
    </row>
    <row r="34" spans="2:9" ht="12">
      <c r="B34" s="2430"/>
      <c r="C34" s="2430"/>
      <c r="I34" s="2410"/>
    </row>
    <row r="35" spans="5:8" ht="12">
      <c r="E35" s="2431"/>
      <c r="H35" s="2432"/>
    </row>
    <row r="37" ht="12">
      <c r="C37" s="2433"/>
    </row>
    <row r="38" spans="3:10" ht="12">
      <c r="C38" s="2433"/>
      <c r="J38" s="2396" t="s">
        <v>54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B1">
      <selection activeCell="B1" sqref="B1"/>
    </sheetView>
  </sheetViews>
  <sheetFormatPr defaultColWidth="9.140625" defaultRowHeight="12.75"/>
  <cols>
    <col min="1" max="1" width="0" style="2434" hidden="1" customWidth="1"/>
    <col min="2" max="2" width="4.8515625" style="2434" customWidth="1"/>
    <col min="3" max="3" width="50.00390625" style="2434" customWidth="1"/>
    <col min="4" max="4" width="13.57421875" style="2434" customWidth="1"/>
    <col min="5" max="5" width="11.00390625" style="2434" customWidth="1"/>
    <col min="6" max="6" width="9.28125" style="2434" customWidth="1"/>
    <col min="7" max="7" width="12.8515625" style="2434" customWidth="1"/>
    <col min="8" max="8" width="16.140625" style="2434" customWidth="1"/>
    <col min="9" max="9" width="6.421875" style="2435" customWidth="1"/>
    <col min="10" max="10" width="1.7109375" style="2436" customWidth="1"/>
    <col min="11" max="16384" width="9.140625" style="2436" customWidth="1"/>
  </cols>
  <sheetData>
    <row r="1" spans="1:9" s="2437" customFormat="1" ht="51" customHeight="1">
      <c r="A1" s="2434"/>
      <c r="B1" s="3463" t="s">
        <v>291</v>
      </c>
      <c r="C1" s="3463"/>
      <c r="D1" s="3463"/>
      <c r="E1" s="3463"/>
      <c r="F1" s="3463"/>
      <c r="G1" s="3463"/>
      <c r="H1" s="3463"/>
      <c r="I1" s="2435"/>
    </row>
    <row r="2" spans="1:9" s="2437" customFormat="1" ht="15" customHeight="1">
      <c r="A2" s="2434"/>
      <c r="B2" s="2438"/>
      <c r="C2" s="2438"/>
      <c r="D2" s="2438"/>
      <c r="E2" s="2438"/>
      <c r="F2" s="2438"/>
      <c r="G2" s="2438"/>
      <c r="H2" s="2438"/>
      <c r="I2" s="2435"/>
    </row>
    <row r="3" spans="1:11" s="2437" customFormat="1" ht="52.5" customHeight="1">
      <c r="A3" s="2439"/>
      <c r="B3" s="2440" t="s">
        <v>1</v>
      </c>
      <c r="C3" s="2441" t="s">
        <v>2</v>
      </c>
      <c r="D3" s="2441" t="s">
        <v>3</v>
      </c>
      <c r="E3" s="2442" t="s">
        <v>4</v>
      </c>
      <c r="F3" s="2442" t="s">
        <v>5</v>
      </c>
      <c r="G3" s="2442" t="s">
        <v>6</v>
      </c>
      <c r="H3" s="2443" t="s">
        <v>7</v>
      </c>
      <c r="I3" s="2444"/>
      <c r="J3" s="2445"/>
      <c r="K3" s="2445"/>
    </row>
    <row r="4" spans="1:11" s="2437" customFormat="1" ht="21.75" customHeight="1">
      <c r="A4" s="2434"/>
      <c r="B4" s="2446">
        <v>1</v>
      </c>
      <c r="C4" s="2447" t="s">
        <v>8</v>
      </c>
      <c r="D4" s="2448" t="s">
        <v>9</v>
      </c>
      <c r="E4" s="2449">
        <v>1</v>
      </c>
      <c r="F4" s="2449">
        <v>1</v>
      </c>
      <c r="G4" s="2450">
        <v>5460</v>
      </c>
      <c r="H4" s="2451">
        <v>5460</v>
      </c>
      <c r="I4" s="2452"/>
      <c r="J4" s="2445"/>
      <c r="K4" s="2445"/>
    </row>
    <row r="5" spans="1:11" s="2437" customFormat="1" ht="25.5" customHeight="1">
      <c r="A5" s="2434"/>
      <c r="B5" s="2446">
        <v>2</v>
      </c>
      <c r="C5" s="2447" t="s">
        <v>10</v>
      </c>
      <c r="D5" s="2448" t="s">
        <v>11</v>
      </c>
      <c r="E5" s="2449">
        <v>0.3</v>
      </c>
      <c r="F5" s="2449">
        <v>2</v>
      </c>
      <c r="G5" s="2450">
        <v>6500</v>
      </c>
      <c r="H5" s="2451">
        <v>3900</v>
      </c>
      <c r="I5" s="2452"/>
      <c r="J5" s="2445"/>
      <c r="K5" s="2445"/>
    </row>
    <row r="6" spans="1:11" s="2437" customFormat="1" ht="19.5" customHeight="1">
      <c r="A6" s="2434"/>
      <c r="B6" s="2446">
        <v>3</v>
      </c>
      <c r="C6" s="2447" t="s">
        <v>12</v>
      </c>
      <c r="D6" s="2448" t="s">
        <v>13</v>
      </c>
      <c r="E6" s="2449">
        <v>3</v>
      </c>
      <c r="F6" s="2449">
        <v>4</v>
      </c>
      <c r="G6" s="2450">
        <v>146.72</v>
      </c>
      <c r="H6" s="2451">
        <v>1760.64</v>
      </c>
      <c r="I6" s="2452"/>
      <c r="J6" s="2445"/>
      <c r="K6" s="2445"/>
    </row>
    <row r="7" spans="1:11" s="2437" customFormat="1" ht="24" customHeight="1">
      <c r="A7" s="2434"/>
      <c r="B7" s="2446">
        <v>4</v>
      </c>
      <c r="C7" s="2447" t="s">
        <v>14</v>
      </c>
      <c r="D7" s="2448" t="s">
        <v>15</v>
      </c>
      <c r="E7" s="2449">
        <v>0.5042</v>
      </c>
      <c r="F7" s="2449">
        <v>2</v>
      </c>
      <c r="G7" s="2450">
        <v>1500</v>
      </c>
      <c r="H7" s="2451">
        <v>1512.6</v>
      </c>
      <c r="I7" s="2452"/>
      <c r="J7" s="2445"/>
      <c r="K7" s="2445"/>
    </row>
    <row r="8" spans="1:11" s="2437" customFormat="1" ht="24.75" customHeight="1">
      <c r="A8" s="2434"/>
      <c r="B8" s="2446">
        <v>5</v>
      </c>
      <c r="C8" s="2447" t="s">
        <v>16</v>
      </c>
      <c r="D8" s="2448" t="s">
        <v>15</v>
      </c>
      <c r="E8" s="2449">
        <v>0.5042</v>
      </c>
      <c r="F8" s="2449">
        <v>2</v>
      </c>
      <c r="G8" s="2450">
        <v>1440</v>
      </c>
      <c r="H8" s="2451">
        <v>1452.096</v>
      </c>
      <c r="I8" s="2452"/>
      <c r="J8" s="2445"/>
      <c r="K8" s="2445"/>
    </row>
    <row r="9" spans="1:11" s="2437" customFormat="1" ht="26.25" customHeight="1">
      <c r="A9" s="2434"/>
      <c r="B9" s="2446">
        <v>6</v>
      </c>
      <c r="C9" s="2447" t="s">
        <v>17</v>
      </c>
      <c r="D9" s="2448" t="s">
        <v>15</v>
      </c>
      <c r="E9" s="2449">
        <v>0.5042</v>
      </c>
      <c r="F9" s="2449">
        <v>2</v>
      </c>
      <c r="G9" s="2450">
        <v>1320</v>
      </c>
      <c r="H9" s="2451">
        <v>1331.088</v>
      </c>
      <c r="I9" s="2452"/>
      <c r="J9" s="2445"/>
      <c r="K9" s="2445"/>
    </row>
    <row r="10" spans="1:11" s="2437" customFormat="1" ht="30.75" customHeight="1">
      <c r="A10" s="2434"/>
      <c r="B10" s="2446">
        <v>7</v>
      </c>
      <c r="C10" s="2447" t="s">
        <v>18</v>
      </c>
      <c r="D10" s="2448" t="s">
        <v>19</v>
      </c>
      <c r="E10" s="2449">
        <v>0.8</v>
      </c>
      <c r="F10" s="2449">
        <v>2</v>
      </c>
      <c r="G10" s="2450">
        <v>559.29</v>
      </c>
      <c r="H10" s="2451">
        <v>894.864</v>
      </c>
      <c r="I10" s="2452"/>
      <c r="J10" s="2445"/>
      <c r="K10" s="2445"/>
    </row>
    <row r="11" spans="1:11" s="2437" customFormat="1" ht="43.5" customHeight="1">
      <c r="A11" s="2434"/>
      <c r="B11" s="2446">
        <v>8</v>
      </c>
      <c r="C11" s="2447" t="s">
        <v>20</v>
      </c>
      <c r="D11" s="2448" t="s">
        <v>15</v>
      </c>
      <c r="E11" s="2449">
        <v>0.5042</v>
      </c>
      <c r="F11" s="2449">
        <v>2</v>
      </c>
      <c r="G11" s="2450">
        <v>1099</v>
      </c>
      <c r="H11" s="2451">
        <v>1108.2316</v>
      </c>
      <c r="I11" s="2452"/>
      <c r="J11" s="2445"/>
      <c r="K11" s="2445"/>
    </row>
    <row r="12" spans="1:11" s="2437" customFormat="1" ht="58.5" customHeight="1">
      <c r="A12" s="2434"/>
      <c r="B12" s="2446">
        <v>9</v>
      </c>
      <c r="C12" s="2447" t="s">
        <v>21</v>
      </c>
      <c r="D12" s="2448" t="s">
        <v>15</v>
      </c>
      <c r="E12" s="2449">
        <v>0.5042</v>
      </c>
      <c r="F12" s="2449">
        <v>2</v>
      </c>
      <c r="G12" s="2453">
        <v>1710</v>
      </c>
      <c r="H12" s="2451">
        <v>1724.364</v>
      </c>
      <c r="I12" s="2452"/>
      <c r="J12" s="2445"/>
      <c r="K12" s="2445"/>
    </row>
    <row r="13" spans="1:11" s="2437" customFormat="1" ht="24.75" customHeight="1">
      <c r="A13" s="2434"/>
      <c r="B13" s="2446">
        <v>10</v>
      </c>
      <c r="C13" s="2447" t="s">
        <v>26</v>
      </c>
      <c r="D13" s="2448" t="s">
        <v>9</v>
      </c>
      <c r="E13" s="2449">
        <v>1</v>
      </c>
      <c r="F13" s="2449">
        <v>2</v>
      </c>
      <c r="G13" s="2454">
        <v>3036.14</v>
      </c>
      <c r="H13" s="2451">
        <v>6072.28</v>
      </c>
      <c r="I13" s="2452"/>
      <c r="J13" s="2445"/>
      <c r="K13" s="2445"/>
    </row>
    <row r="14" spans="1:11" s="2437" customFormat="1" ht="39" customHeight="1">
      <c r="A14" s="2434"/>
      <c r="B14" s="2446">
        <v>11</v>
      </c>
      <c r="C14" s="2447" t="s">
        <v>29</v>
      </c>
      <c r="D14" s="2448" t="s">
        <v>30</v>
      </c>
      <c r="E14" s="2449">
        <v>0.5042</v>
      </c>
      <c r="F14" s="2449">
        <v>1</v>
      </c>
      <c r="G14" s="2450">
        <v>8039</v>
      </c>
      <c r="H14" s="2451">
        <v>4053.2637999999997</v>
      </c>
      <c r="I14" s="2452"/>
      <c r="J14" s="2445"/>
      <c r="K14" s="2445"/>
    </row>
    <row r="15" spans="1:11" s="2437" customFormat="1" ht="20.25" customHeight="1">
      <c r="A15" s="2434"/>
      <c r="B15" s="2446">
        <v>12</v>
      </c>
      <c r="C15" s="2447" t="s">
        <v>32</v>
      </c>
      <c r="D15" s="2447" t="s">
        <v>33</v>
      </c>
      <c r="E15" s="2449">
        <v>50</v>
      </c>
      <c r="F15" s="2455" t="s">
        <v>34</v>
      </c>
      <c r="G15" s="2450">
        <v>22.39</v>
      </c>
      <c r="H15" s="2451">
        <v>1119.5</v>
      </c>
      <c r="I15" s="2452"/>
      <c r="J15" s="2445"/>
      <c r="K15" s="2445"/>
    </row>
    <row r="16" spans="1:11" s="2437" customFormat="1" ht="23.25" customHeight="1">
      <c r="A16" s="2434"/>
      <c r="B16" s="2446">
        <v>13</v>
      </c>
      <c r="C16" s="2447" t="s">
        <v>35</v>
      </c>
      <c r="D16" s="2447" t="s">
        <v>36</v>
      </c>
      <c r="E16" s="2449">
        <v>1</v>
      </c>
      <c r="F16" s="2455" t="s">
        <v>34</v>
      </c>
      <c r="G16" s="2450">
        <v>408.6</v>
      </c>
      <c r="H16" s="2451">
        <v>408.6</v>
      </c>
      <c r="I16" s="2452"/>
      <c r="J16" s="2445"/>
      <c r="K16" s="2445"/>
    </row>
    <row r="17" spans="1:11" s="2437" customFormat="1" ht="19.5" customHeight="1">
      <c r="A17" s="2434"/>
      <c r="B17" s="2446">
        <v>14</v>
      </c>
      <c r="C17" s="2447" t="s">
        <v>37</v>
      </c>
      <c r="D17" s="2447" t="s">
        <v>38</v>
      </c>
      <c r="E17" s="2449">
        <v>15</v>
      </c>
      <c r="F17" s="2455" t="s">
        <v>34</v>
      </c>
      <c r="G17" s="2450">
        <v>20.13</v>
      </c>
      <c r="H17" s="2451">
        <v>301.95</v>
      </c>
      <c r="I17" s="2452"/>
      <c r="J17" s="2445"/>
      <c r="K17" s="2456"/>
    </row>
    <row r="18" spans="1:11" s="2437" customFormat="1" ht="28.5" customHeight="1">
      <c r="A18" s="2434"/>
      <c r="B18" s="2446">
        <v>15</v>
      </c>
      <c r="C18" s="2447" t="s">
        <v>39</v>
      </c>
      <c r="D18" s="2447" t="s">
        <v>33</v>
      </c>
      <c r="E18" s="2449">
        <v>40</v>
      </c>
      <c r="F18" s="2455" t="s">
        <v>34</v>
      </c>
      <c r="G18" s="2450">
        <v>41.8</v>
      </c>
      <c r="H18" s="2451">
        <v>1672</v>
      </c>
      <c r="I18" s="2452"/>
      <c r="J18" s="2445"/>
      <c r="K18" s="2445"/>
    </row>
    <row r="19" spans="1:11" s="2437" customFormat="1" ht="27" customHeight="1">
      <c r="A19" s="2434"/>
      <c r="B19" s="2446">
        <v>16</v>
      </c>
      <c r="C19" s="2447" t="s">
        <v>40</v>
      </c>
      <c r="D19" s="2447" t="s">
        <v>38</v>
      </c>
      <c r="E19" s="2449">
        <v>20</v>
      </c>
      <c r="F19" s="2455" t="s">
        <v>34</v>
      </c>
      <c r="G19" s="2450">
        <v>170.7</v>
      </c>
      <c r="H19" s="2451">
        <v>3414</v>
      </c>
      <c r="I19" s="2452"/>
      <c r="J19" s="2445"/>
      <c r="K19" s="2445"/>
    </row>
    <row r="20" spans="1:11" s="2437" customFormat="1" ht="25.5" customHeight="1">
      <c r="A20" s="2434"/>
      <c r="B20" s="2446">
        <v>17</v>
      </c>
      <c r="C20" s="2447" t="s">
        <v>41</v>
      </c>
      <c r="D20" s="2447" t="s">
        <v>38</v>
      </c>
      <c r="E20" s="2449">
        <v>15</v>
      </c>
      <c r="F20" s="2455" t="s">
        <v>34</v>
      </c>
      <c r="G20" s="2450">
        <v>183.3</v>
      </c>
      <c r="H20" s="2451">
        <v>2749.5</v>
      </c>
      <c r="I20" s="2452"/>
      <c r="J20" s="2445"/>
      <c r="K20" s="2445"/>
    </row>
    <row r="21" spans="1:11" s="2437" customFormat="1" ht="24" customHeight="1">
      <c r="A21" s="2434"/>
      <c r="B21" s="2446">
        <v>18</v>
      </c>
      <c r="C21" s="2447" t="s">
        <v>42</v>
      </c>
      <c r="D21" s="2447" t="s">
        <v>38</v>
      </c>
      <c r="E21" s="2449">
        <v>15</v>
      </c>
      <c r="F21" s="2455" t="s">
        <v>34</v>
      </c>
      <c r="G21" s="2450">
        <v>36.39</v>
      </c>
      <c r="H21" s="2451">
        <v>545.85</v>
      </c>
      <c r="I21" s="2452"/>
      <c r="J21" s="2445"/>
      <c r="K21" s="2445"/>
    </row>
    <row r="22" spans="1:11" s="2437" customFormat="1" ht="25.5" customHeight="1">
      <c r="A22" s="2434"/>
      <c r="B22" s="2446">
        <v>19</v>
      </c>
      <c r="C22" s="2447" t="s">
        <v>43</v>
      </c>
      <c r="D22" s="2447" t="s">
        <v>38</v>
      </c>
      <c r="E22" s="2449">
        <v>20</v>
      </c>
      <c r="F22" s="2455" t="s">
        <v>34</v>
      </c>
      <c r="G22" s="2450">
        <v>137</v>
      </c>
      <c r="H22" s="2451">
        <v>2740</v>
      </c>
      <c r="I22" s="2452"/>
      <c r="J22" s="2445"/>
      <c r="K22" s="2445"/>
    </row>
    <row r="23" spans="2:11" ht="21.75" customHeight="1">
      <c r="B23" s="2446">
        <v>20</v>
      </c>
      <c r="C23" s="2447" t="s">
        <v>50</v>
      </c>
      <c r="D23" s="2448" t="s">
        <v>15</v>
      </c>
      <c r="E23" s="2449">
        <v>0.5042</v>
      </c>
      <c r="F23" s="2449">
        <v>12</v>
      </c>
      <c r="G23" s="2450">
        <v>3290</v>
      </c>
      <c r="H23" s="2451">
        <v>19905.816</v>
      </c>
      <c r="I23" s="2452"/>
      <c r="J23" s="2457"/>
      <c r="K23" s="2457"/>
    </row>
    <row r="24" spans="2:11" ht="17.25" customHeight="1">
      <c r="B24" s="2446">
        <v>21</v>
      </c>
      <c r="C24" s="2447" t="s">
        <v>46</v>
      </c>
      <c r="D24" s="2447"/>
      <c r="E24" s="2449">
        <v>504.2</v>
      </c>
      <c r="F24" s="2455" t="s">
        <v>47</v>
      </c>
      <c r="G24" s="2450"/>
      <c r="H24" s="2451">
        <v>7744.512</v>
      </c>
      <c r="I24" s="2452"/>
      <c r="J24" s="2457"/>
      <c r="K24" s="2457"/>
    </row>
    <row r="25" spans="2:11" ht="16.5" customHeight="1">
      <c r="B25" s="2446">
        <v>22</v>
      </c>
      <c r="C25" s="2447" t="s">
        <v>48</v>
      </c>
      <c r="D25" s="2447" t="s">
        <v>38</v>
      </c>
      <c r="E25" s="2449">
        <v>504.2</v>
      </c>
      <c r="F25" s="2449">
        <v>12</v>
      </c>
      <c r="G25" s="2450">
        <v>0.21</v>
      </c>
      <c r="H25" s="2451">
        <v>1270.5839999999998</v>
      </c>
      <c r="I25" s="2452"/>
      <c r="J25" s="2457"/>
      <c r="K25" s="2457"/>
    </row>
    <row r="26" spans="2:11" ht="17.25" customHeight="1">
      <c r="B26" s="2446">
        <v>23</v>
      </c>
      <c r="C26" s="2447" t="s">
        <v>64</v>
      </c>
      <c r="D26" s="2447"/>
      <c r="E26" s="2449"/>
      <c r="F26" s="2449"/>
      <c r="G26" s="2458"/>
      <c r="H26" s="2451">
        <v>11800</v>
      </c>
      <c r="I26" s="2452"/>
      <c r="J26" s="2457"/>
      <c r="K26" s="2457"/>
    </row>
    <row r="27" spans="2:11" ht="18.75" customHeight="1">
      <c r="B27" s="2446">
        <v>24</v>
      </c>
      <c r="C27" s="2459" t="s">
        <v>71</v>
      </c>
      <c r="D27" s="2460" t="s">
        <v>73</v>
      </c>
      <c r="E27" s="2461">
        <v>3</v>
      </c>
      <c r="F27" s="2461">
        <v>1</v>
      </c>
      <c r="G27" s="2461">
        <v>1585.23</v>
      </c>
      <c r="H27" s="2451">
        <v>4755.69</v>
      </c>
      <c r="I27" s="2452"/>
      <c r="J27" s="2457"/>
      <c r="K27" s="2462"/>
    </row>
    <row r="28" spans="2:11" ht="16.5" customHeight="1">
      <c r="B28" s="2446">
        <v>25</v>
      </c>
      <c r="C28" s="2460" t="s">
        <v>72</v>
      </c>
      <c r="D28" s="2460" t="s">
        <v>73</v>
      </c>
      <c r="E28" s="2463">
        <v>1</v>
      </c>
      <c r="F28" s="2463">
        <v>1</v>
      </c>
      <c r="G28" s="2464">
        <v>4152</v>
      </c>
      <c r="H28" s="2465">
        <v>4152</v>
      </c>
      <c r="I28" s="2452"/>
      <c r="J28" s="2457"/>
      <c r="K28" s="2457"/>
    </row>
    <row r="29" spans="2:11" ht="18" customHeight="1">
      <c r="B29" s="2446">
        <v>26</v>
      </c>
      <c r="C29" s="2447" t="s">
        <v>127</v>
      </c>
      <c r="D29" s="2447" t="s">
        <v>66</v>
      </c>
      <c r="E29" s="2461">
        <v>3</v>
      </c>
      <c r="F29" s="2461">
        <v>1</v>
      </c>
      <c r="G29" s="2461">
        <v>752.6</v>
      </c>
      <c r="H29" s="2451">
        <v>2257.8</v>
      </c>
      <c r="I29" s="2452"/>
      <c r="J29" s="2457"/>
      <c r="K29" s="2457"/>
    </row>
    <row r="30" spans="2:11" ht="18" customHeight="1">
      <c r="B30" s="2446">
        <v>27</v>
      </c>
      <c r="C30" s="2447" t="s">
        <v>68</v>
      </c>
      <c r="D30" s="2447" t="s">
        <v>69</v>
      </c>
      <c r="E30" s="2461">
        <v>1</v>
      </c>
      <c r="F30" s="2461">
        <v>1</v>
      </c>
      <c r="G30" s="2464">
        <v>531</v>
      </c>
      <c r="H30" s="2451">
        <v>531</v>
      </c>
      <c r="I30" s="2452"/>
      <c r="J30" s="2457"/>
      <c r="K30" s="2457"/>
    </row>
    <row r="31" spans="2:11" ht="18.75" customHeight="1">
      <c r="B31" s="2446">
        <v>28</v>
      </c>
      <c r="C31" s="2447" t="s">
        <v>129</v>
      </c>
      <c r="D31" s="2447" t="s">
        <v>69</v>
      </c>
      <c r="E31" s="2449">
        <v>1</v>
      </c>
      <c r="F31" s="2449">
        <v>1</v>
      </c>
      <c r="G31" s="2458">
        <v>670</v>
      </c>
      <c r="H31" s="2451">
        <v>670</v>
      </c>
      <c r="I31" s="2452"/>
      <c r="J31" s="2457"/>
      <c r="K31" s="2457"/>
    </row>
    <row r="32" spans="2:11" ht="16.5" customHeight="1">
      <c r="B32" s="2446">
        <v>29</v>
      </c>
      <c r="C32" s="2447" t="s">
        <v>147</v>
      </c>
      <c r="D32" s="2447" t="s">
        <v>38</v>
      </c>
      <c r="E32" s="2461">
        <v>12</v>
      </c>
      <c r="F32" s="2461">
        <v>1</v>
      </c>
      <c r="G32" s="2461">
        <v>484</v>
      </c>
      <c r="H32" s="2451">
        <v>5808</v>
      </c>
      <c r="I32" s="2452"/>
      <c r="J32" s="2457"/>
      <c r="K32" s="2457"/>
    </row>
    <row r="33" spans="2:11" ht="16.5" customHeight="1">
      <c r="B33" s="2446">
        <v>30</v>
      </c>
      <c r="C33" s="2447" t="s">
        <v>148</v>
      </c>
      <c r="D33" s="2447" t="s">
        <v>38</v>
      </c>
      <c r="E33" s="2461">
        <v>12</v>
      </c>
      <c r="F33" s="2461">
        <v>1</v>
      </c>
      <c r="G33" s="2461">
        <v>148</v>
      </c>
      <c r="H33" s="2451">
        <v>1776</v>
      </c>
      <c r="I33" s="2452"/>
      <c r="J33" s="2457"/>
      <c r="K33" s="2457"/>
    </row>
    <row r="34" spans="2:11" ht="12">
      <c r="B34" s="2466" t="s">
        <v>53</v>
      </c>
      <c r="C34" s="2466"/>
      <c r="D34" s="2466"/>
      <c r="E34" s="2466"/>
      <c r="F34" s="2466"/>
      <c r="G34" s="2467"/>
      <c r="H34" s="2468">
        <v>102892.22940000001</v>
      </c>
      <c r="I34" s="2452"/>
      <c r="J34" s="2457"/>
      <c r="K34" s="2457"/>
    </row>
    <row r="36" ht="12">
      <c r="H36" s="2469"/>
    </row>
    <row r="37" spans="4:7" ht="12">
      <c r="D37" s="2434" t="s">
        <v>54</v>
      </c>
      <c r="E37" s="2434" t="s">
        <v>54</v>
      </c>
      <c r="F37" s="2470"/>
      <c r="G37" s="2470"/>
    </row>
    <row r="38" spans="4:7" ht="12">
      <c r="D38" s="2471" t="s">
        <v>54</v>
      </c>
      <c r="E38" s="2434" t="s">
        <v>54</v>
      </c>
      <c r="F38" s="2470"/>
      <c r="G38" s="2470"/>
    </row>
    <row r="39" ht="12">
      <c r="G39" s="2472"/>
    </row>
    <row r="40" spans="2:11" ht="12">
      <c r="B40" s="2473"/>
      <c r="C40" s="2474"/>
      <c r="D40" s="2474"/>
      <c r="E40" s="2475"/>
      <c r="F40" s="2475"/>
      <c r="G40" s="2475"/>
      <c r="H40" s="2476"/>
      <c r="I40" s="2477"/>
      <c r="J40" s="2457"/>
      <c r="K40" s="2457"/>
    </row>
    <row r="41" spans="2:11" ht="12">
      <c r="B41" s="2478"/>
      <c r="C41" s="2474"/>
      <c r="D41" s="2474"/>
      <c r="E41" s="2475"/>
      <c r="F41" s="2475"/>
      <c r="G41" s="2475"/>
      <c r="H41" s="2476"/>
      <c r="I41" s="2479"/>
      <c r="J41" s="2457"/>
      <c r="K41" s="2457"/>
    </row>
    <row r="42" spans="2:11" ht="12">
      <c r="B42" s="2478"/>
      <c r="C42" s="2474"/>
      <c r="D42" s="2474"/>
      <c r="E42" s="2475"/>
      <c r="F42" s="2475"/>
      <c r="G42" s="2475"/>
      <c r="H42" s="2476"/>
      <c r="I42" s="2479"/>
      <c r="J42" s="2457"/>
      <c r="K42" s="2457"/>
    </row>
    <row r="43" spans="2:11" ht="12">
      <c r="B43" s="2473"/>
      <c r="C43" s="2474"/>
      <c r="D43" s="2474"/>
      <c r="E43" s="2475"/>
      <c r="F43" s="2475"/>
      <c r="G43" s="2475"/>
      <c r="H43" s="2476"/>
      <c r="I43" s="2479"/>
      <c r="J43" s="2457"/>
      <c r="K43" s="2457"/>
    </row>
    <row r="44" spans="2:11" ht="12">
      <c r="B44" s="2478"/>
      <c r="C44" s="2474"/>
      <c r="D44" s="2474"/>
      <c r="E44" s="2475"/>
      <c r="F44" s="2475"/>
      <c r="G44" s="2475"/>
      <c r="H44" s="2476"/>
      <c r="I44" s="2479"/>
      <c r="J44" s="2457"/>
      <c r="K44" s="2457"/>
    </row>
    <row r="45" spans="2:11" ht="12">
      <c r="B45" s="2478"/>
      <c r="C45" s="2474"/>
      <c r="D45" s="2474"/>
      <c r="E45" s="2475"/>
      <c r="F45" s="2475"/>
      <c r="G45" s="2475"/>
      <c r="H45" s="2476"/>
      <c r="I45" s="2479"/>
      <c r="J45" s="2457"/>
      <c r="K45" s="2457"/>
    </row>
    <row r="46" spans="2:11" ht="12">
      <c r="B46" s="2473"/>
      <c r="C46" s="2474"/>
      <c r="D46" s="2474"/>
      <c r="E46" s="2475"/>
      <c r="F46" s="2475"/>
      <c r="G46" s="2475"/>
      <c r="H46" s="2476"/>
      <c r="I46" s="2479"/>
      <c r="J46" s="2457"/>
      <c r="K46" s="2457"/>
    </row>
    <row r="47" spans="2:11" ht="12">
      <c r="B47" s="2478"/>
      <c r="C47" s="2474"/>
      <c r="D47" s="2474"/>
      <c r="E47" s="2475"/>
      <c r="F47" s="2475"/>
      <c r="G47" s="2475"/>
      <c r="H47" s="2476"/>
      <c r="I47" s="2479"/>
      <c r="J47" s="2457"/>
      <c r="K47" s="2457"/>
    </row>
    <row r="48" spans="2:11" ht="12">
      <c r="B48" s="2478"/>
      <c r="C48" s="2474"/>
      <c r="D48" s="2474"/>
      <c r="E48" s="2475"/>
      <c r="F48" s="2475"/>
      <c r="G48" s="2475"/>
      <c r="H48" s="2476"/>
      <c r="I48" s="2479"/>
      <c r="J48" s="2457"/>
      <c r="K48" s="2457"/>
    </row>
    <row r="49" spans="2:11" ht="12">
      <c r="B49" s="2473"/>
      <c r="C49" s="2474"/>
      <c r="D49" s="2474"/>
      <c r="E49" s="2480"/>
      <c r="F49" s="2480"/>
      <c r="G49" s="2476"/>
      <c r="H49" s="2476"/>
      <c r="I49" s="2479"/>
      <c r="J49" s="2457"/>
      <c r="K49" s="2457"/>
    </row>
    <row r="50" spans="2:11" ht="12">
      <c r="B50" s="2478"/>
      <c r="C50" s="2474"/>
      <c r="D50" s="2474"/>
      <c r="E50" s="2475"/>
      <c r="F50" s="2475"/>
      <c r="G50" s="2475"/>
      <c r="H50" s="2476"/>
      <c r="I50" s="2479"/>
      <c r="J50" s="2457"/>
      <c r="K50" s="2457"/>
    </row>
    <row r="51" spans="2:11" ht="12">
      <c r="B51" s="2478"/>
      <c r="C51" s="2474"/>
      <c r="D51" s="2474"/>
      <c r="E51" s="2480"/>
      <c r="F51" s="2480"/>
      <c r="G51" s="2476"/>
      <c r="H51" s="2476"/>
      <c r="I51" s="2479"/>
      <c r="J51" s="2457"/>
      <c r="K51" s="2457"/>
    </row>
    <row r="52" spans="2:11" ht="12">
      <c r="B52" s="2473"/>
      <c r="C52" s="2474"/>
      <c r="D52" s="2474"/>
      <c r="E52" s="2480"/>
      <c r="F52" s="2480"/>
      <c r="G52" s="2476"/>
      <c r="H52" s="2476"/>
      <c r="I52" s="2479"/>
      <c r="J52" s="2457"/>
      <c r="K52" s="2457"/>
    </row>
    <row r="53" spans="2:11" ht="12">
      <c r="B53" s="2478"/>
      <c r="C53" s="2474"/>
      <c r="D53" s="2474"/>
      <c r="E53" s="2480"/>
      <c r="F53" s="2480"/>
      <c r="G53" s="2476"/>
      <c r="H53" s="2476"/>
      <c r="I53" s="2479"/>
      <c r="J53" s="2457"/>
      <c r="K53" s="2457"/>
    </row>
    <row r="54" spans="2:11" ht="12">
      <c r="B54" s="2478"/>
      <c r="C54" s="2474"/>
      <c r="D54" s="2474"/>
      <c r="E54" s="2475"/>
      <c r="F54" s="2475"/>
      <c r="G54" s="2475"/>
      <c r="H54" s="2476"/>
      <c r="I54" s="2479"/>
      <c r="J54" s="2457"/>
      <c r="K54" s="2457"/>
    </row>
    <row r="55" spans="2:11" ht="12">
      <c r="B55" s="2473"/>
      <c r="C55" s="2474"/>
      <c r="D55" s="2474"/>
      <c r="E55" s="2475"/>
      <c r="F55" s="2475"/>
      <c r="G55" s="2475"/>
      <c r="H55" s="2476"/>
      <c r="I55" s="2479"/>
      <c r="J55" s="2457"/>
      <c r="K55" s="2457"/>
    </row>
    <row r="56" spans="2:11" ht="12">
      <c r="B56" s="2478"/>
      <c r="C56" s="2474"/>
      <c r="D56" s="2474"/>
      <c r="E56" s="2480"/>
      <c r="F56" s="2480"/>
      <c r="G56" s="2476"/>
      <c r="H56" s="2476"/>
      <c r="I56" s="2479"/>
      <c r="J56" s="2457"/>
      <c r="K56" s="2457"/>
    </row>
    <row r="57" spans="2:11" ht="12">
      <c r="B57" s="2478"/>
      <c r="C57" s="2474"/>
      <c r="D57" s="2474"/>
      <c r="E57" s="2480"/>
      <c r="F57" s="2480"/>
      <c r="G57" s="2476"/>
      <c r="H57" s="2476"/>
      <c r="I57" s="2479"/>
      <c r="J57" s="2457"/>
      <c r="K57" s="2457"/>
    </row>
    <row r="58" spans="2:11" ht="12">
      <c r="B58" s="2473"/>
      <c r="C58" s="2474"/>
      <c r="D58" s="2474"/>
      <c r="E58" s="2475"/>
      <c r="F58" s="2475"/>
      <c r="G58" s="2475"/>
      <c r="H58" s="2476"/>
      <c r="I58" s="2479"/>
      <c r="J58" s="2457"/>
      <c r="K58" s="2457"/>
    </row>
    <row r="59" spans="2:11" ht="12">
      <c r="B59" s="2478"/>
      <c r="C59" s="2474"/>
      <c r="D59" s="2474"/>
      <c r="E59" s="2480"/>
      <c r="F59" s="2480"/>
      <c r="G59" s="2476"/>
      <c r="H59" s="2476"/>
      <c r="I59" s="2479"/>
      <c r="J59" s="2457"/>
      <c r="K59" s="2457"/>
    </row>
    <row r="60" spans="2:11" ht="12">
      <c r="B60" s="2478"/>
      <c r="C60" s="2474"/>
      <c r="D60" s="2474"/>
      <c r="E60" s="2480"/>
      <c r="F60" s="2480"/>
      <c r="G60" s="2476"/>
      <c r="H60" s="2476"/>
      <c r="I60" s="2479"/>
      <c r="J60" s="2457"/>
      <c r="K60" s="2457"/>
    </row>
    <row r="61" spans="2:11" ht="12">
      <c r="B61" s="2473"/>
      <c r="C61" s="2474"/>
      <c r="D61" s="2474"/>
      <c r="E61" s="2480"/>
      <c r="F61" s="2480"/>
      <c r="G61" s="2476"/>
      <c r="H61" s="2476"/>
      <c r="I61" s="2479"/>
      <c r="J61" s="2457"/>
      <c r="K61" s="2457"/>
    </row>
    <row r="62" spans="2:11" ht="12">
      <c r="B62" s="2478"/>
      <c r="C62" s="2474"/>
      <c r="D62" s="2474"/>
      <c r="E62" s="2473"/>
      <c r="F62" s="2473"/>
      <c r="G62" s="2473"/>
      <c r="H62" s="2473"/>
      <c r="I62" s="2477"/>
      <c r="J62" s="2457"/>
      <c r="K62" s="2457"/>
    </row>
    <row r="63" spans="2:11" ht="12">
      <c r="B63" s="2481"/>
      <c r="C63" s="2481"/>
      <c r="D63" s="2481"/>
      <c r="E63" s="2481"/>
      <c r="F63" s="2481"/>
      <c r="G63" s="2481"/>
      <c r="H63" s="2481"/>
      <c r="I63" s="2477"/>
      <c r="J63" s="2457"/>
      <c r="K63" s="2457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B1">
      <selection activeCell="B1" sqref="B1"/>
    </sheetView>
  </sheetViews>
  <sheetFormatPr defaultColWidth="9.140625" defaultRowHeight="12.75"/>
  <cols>
    <col min="1" max="1" width="0" style="2482" hidden="1" customWidth="1"/>
    <col min="2" max="2" width="7.57421875" style="2482" customWidth="1"/>
    <col min="3" max="3" width="50.00390625" style="2482" customWidth="1"/>
    <col min="4" max="4" width="18.00390625" style="2482" customWidth="1"/>
    <col min="5" max="5" width="13.140625" style="2482" customWidth="1"/>
    <col min="6" max="6" width="9.28125" style="2482" customWidth="1"/>
    <col min="7" max="7" width="13.28125" style="2482" customWidth="1"/>
    <col min="8" max="8" width="15.00390625" style="2482" customWidth="1"/>
    <col min="9" max="16384" width="9.140625" style="2483" customWidth="1"/>
  </cols>
  <sheetData>
    <row r="1" spans="1:8" s="2484" customFormat="1" ht="33" customHeight="1">
      <c r="A1" s="2482"/>
      <c r="B1" s="3464" t="s">
        <v>292</v>
      </c>
      <c r="C1" s="3464"/>
      <c r="D1" s="3464"/>
      <c r="E1" s="3464"/>
      <c r="F1" s="3464"/>
      <c r="G1" s="3464"/>
      <c r="H1" s="3464"/>
    </row>
    <row r="2" spans="1:8" s="2484" customFormat="1" ht="12">
      <c r="A2" s="2482"/>
      <c r="B2" s="2482"/>
      <c r="C2" s="2482"/>
      <c r="D2" s="2482"/>
      <c r="E2" s="2482"/>
      <c r="F2" s="2482"/>
      <c r="G2" s="2482"/>
      <c r="H2" s="2482" t="s">
        <v>293</v>
      </c>
    </row>
    <row r="3" spans="1:8" s="2484" customFormat="1" ht="52.5" customHeight="1">
      <c r="A3" s="2485"/>
      <c r="B3" s="2486" t="s">
        <v>1</v>
      </c>
      <c r="C3" s="2487" t="s">
        <v>2</v>
      </c>
      <c r="D3" s="2487" t="s">
        <v>3</v>
      </c>
      <c r="E3" s="2488" t="s">
        <v>4</v>
      </c>
      <c r="F3" s="2488" t="s">
        <v>5</v>
      </c>
      <c r="G3" s="2488" t="s">
        <v>6</v>
      </c>
      <c r="H3" s="2489" t="s">
        <v>7</v>
      </c>
    </row>
    <row r="4" spans="1:8" s="2484" customFormat="1" ht="25.5" customHeight="1">
      <c r="A4" s="2482"/>
      <c r="B4" s="2490">
        <v>1</v>
      </c>
      <c r="C4" s="2491" t="s">
        <v>10</v>
      </c>
      <c r="D4" s="2491" t="s">
        <v>11</v>
      </c>
      <c r="E4" s="2492">
        <v>0.3</v>
      </c>
      <c r="F4" s="2492">
        <v>3</v>
      </c>
      <c r="G4" s="2493">
        <v>6500</v>
      </c>
      <c r="H4" s="2494">
        <v>5850</v>
      </c>
    </row>
    <row r="5" spans="1:8" s="2484" customFormat="1" ht="22.5" customHeight="1">
      <c r="A5" s="2482"/>
      <c r="B5" s="2490">
        <v>2</v>
      </c>
      <c r="C5" s="2491" t="s">
        <v>12</v>
      </c>
      <c r="D5" s="2491" t="s">
        <v>13</v>
      </c>
      <c r="E5" s="2492">
        <v>25</v>
      </c>
      <c r="F5" s="2492">
        <v>2</v>
      </c>
      <c r="G5" s="2493">
        <v>146.72</v>
      </c>
      <c r="H5" s="2494">
        <v>7336</v>
      </c>
    </row>
    <row r="6" spans="1:8" s="2484" customFormat="1" ht="42.75" customHeight="1">
      <c r="A6" s="2482"/>
      <c r="B6" s="2490">
        <v>3</v>
      </c>
      <c r="C6" s="2491" t="s">
        <v>256</v>
      </c>
      <c r="D6" s="2491" t="s">
        <v>15</v>
      </c>
      <c r="E6" s="2492">
        <v>1.2964</v>
      </c>
      <c r="F6" s="2492">
        <v>2</v>
      </c>
      <c r="G6" s="2493">
        <v>1500</v>
      </c>
      <c r="H6" s="2494">
        <v>3889.2</v>
      </c>
    </row>
    <row r="7" spans="1:8" s="2484" customFormat="1" ht="43.5" customHeight="1">
      <c r="A7" s="2482"/>
      <c r="B7" s="2490">
        <v>4</v>
      </c>
      <c r="C7" s="2491" t="s">
        <v>257</v>
      </c>
      <c r="D7" s="2491" t="s">
        <v>15</v>
      </c>
      <c r="E7" s="2492">
        <v>1.2964</v>
      </c>
      <c r="F7" s="2492">
        <v>2</v>
      </c>
      <c r="G7" s="2493">
        <v>1440</v>
      </c>
      <c r="H7" s="2494">
        <v>3733.632</v>
      </c>
    </row>
    <row r="8" spans="1:8" s="2484" customFormat="1" ht="25.5" customHeight="1">
      <c r="A8" s="2482"/>
      <c r="B8" s="2490">
        <v>5</v>
      </c>
      <c r="C8" s="2491" t="s">
        <v>17</v>
      </c>
      <c r="D8" s="2491" t="s">
        <v>15</v>
      </c>
      <c r="E8" s="2492">
        <v>1.2964</v>
      </c>
      <c r="F8" s="2492">
        <v>2</v>
      </c>
      <c r="G8" s="2493">
        <v>1320</v>
      </c>
      <c r="H8" s="2494">
        <v>3422.496</v>
      </c>
    </row>
    <row r="9" spans="1:8" s="2484" customFormat="1" ht="35.25" customHeight="1">
      <c r="A9" s="2482"/>
      <c r="B9" s="2490">
        <v>6</v>
      </c>
      <c r="C9" s="2491" t="s">
        <v>20</v>
      </c>
      <c r="D9" s="2491" t="s">
        <v>15</v>
      </c>
      <c r="E9" s="2492">
        <v>1.2964</v>
      </c>
      <c r="F9" s="2492">
        <v>2</v>
      </c>
      <c r="G9" s="2493">
        <v>3003.38</v>
      </c>
      <c r="H9" s="2494">
        <v>7787.163664000001</v>
      </c>
    </row>
    <row r="10" spans="1:8" s="2484" customFormat="1" ht="53.25" customHeight="1">
      <c r="A10" s="2482"/>
      <c r="B10" s="2490">
        <v>7</v>
      </c>
      <c r="C10" s="2491" t="s">
        <v>21</v>
      </c>
      <c r="D10" s="2491" t="s">
        <v>15</v>
      </c>
      <c r="E10" s="2492">
        <v>1.2964</v>
      </c>
      <c r="F10" s="2492">
        <v>2</v>
      </c>
      <c r="G10" s="2495">
        <v>1710</v>
      </c>
      <c r="H10" s="2494">
        <v>4433.688</v>
      </c>
    </row>
    <row r="11" spans="1:8" s="2484" customFormat="1" ht="24.75" customHeight="1">
      <c r="A11" s="2482"/>
      <c r="B11" s="2490">
        <v>8</v>
      </c>
      <c r="C11" s="2491" t="s">
        <v>25</v>
      </c>
      <c r="D11" s="2491" t="s">
        <v>15</v>
      </c>
      <c r="E11" s="2492">
        <v>1.2964</v>
      </c>
      <c r="F11" s="2492">
        <v>1</v>
      </c>
      <c r="G11" s="2496">
        <v>9936</v>
      </c>
      <c r="H11" s="2494">
        <v>12881.0304</v>
      </c>
    </row>
    <row r="12" spans="1:8" s="2484" customFormat="1" ht="46.5" customHeight="1">
      <c r="A12" s="2482"/>
      <c r="B12" s="2490">
        <v>9</v>
      </c>
      <c r="C12" s="2491" t="s">
        <v>29</v>
      </c>
      <c r="D12" s="2491" t="s">
        <v>30</v>
      </c>
      <c r="E12" s="2492">
        <v>1.2964</v>
      </c>
      <c r="F12" s="2492">
        <v>1</v>
      </c>
      <c r="G12" s="2493">
        <v>14039</v>
      </c>
      <c r="H12" s="2494">
        <v>18200.1596</v>
      </c>
    </row>
    <row r="13" spans="1:8" s="2484" customFormat="1" ht="24" customHeight="1">
      <c r="A13" s="2482"/>
      <c r="B13" s="2490">
        <v>10</v>
      </c>
      <c r="C13" s="2491" t="s">
        <v>32</v>
      </c>
      <c r="D13" s="2491" t="s">
        <v>33</v>
      </c>
      <c r="E13" s="2492">
        <v>300</v>
      </c>
      <c r="F13" s="2492" t="s">
        <v>34</v>
      </c>
      <c r="G13" s="2493">
        <v>22.39</v>
      </c>
      <c r="H13" s="2494">
        <v>6717</v>
      </c>
    </row>
    <row r="14" spans="1:8" s="2484" customFormat="1" ht="27.75" customHeight="1">
      <c r="A14" s="2482"/>
      <c r="B14" s="2490">
        <v>11</v>
      </c>
      <c r="C14" s="2491" t="s">
        <v>35</v>
      </c>
      <c r="D14" s="2491" t="s">
        <v>36</v>
      </c>
      <c r="E14" s="2492">
        <v>1</v>
      </c>
      <c r="F14" s="2492" t="s">
        <v>34</v>
      </c>
      <c r="G14" s="2493">
        <v>408.6</v>
      </c>
      <c r="H14" s="2494">
        <v>408.6</v>
      </c>
    </row>
    <row r="15" spans="1:9" s="2484" customFormat="1" ht="24.75" customHeight="1">
      <c r="A15" s="2482"/>
      <c r="B15" s="2490">
        <v>12</v>
      </c>
      <c r="C15" s="2491" t="s">
        <v>37</v>
      </c>
      <c r="D15" s="2491" t="s">
        <v>38</v>
      </c>
      <c r="E15" s="2492">
        <v>100</v>
      </c>
      <c r="F15" s="2492" t="s">
        <v>34</v>
      </c>
      <c r="G15" s="2493">
        <v>20.13</v>
      </c>
      <c r="H15" s="2494">
        <v>2013</v>
      </c>
      <c r="I15" s="2497" t="s">
        <v>54</v>
      </c>
    </row>
    <row r="16" spans="1:9" s="2484" customFormat="1" ht="36" customHeight="1">
      <c r="A16" s="2482"/>
      <c r="B16" s="2490">
        <v>13</v>
      </c>
      <c r="C16" s="2491" t="s">
        <v>39</v>
      </c>
      <c r="D16" s="2491" t="s">
        <v>33</v>
      </c>
      <c r="E16" s="2492">
        <v>100</v>
      </c>
      <c r="F16" s="2492" t="s">
        <v>34</v>
      </c>
      <c r="G16" s="2493">
        <v>41.8</v>
      </c>
      <c r="H16" s="2494">
        <v>4180</v>
      </c>
      <c r="I16" s="2484" t="s">
        <v>54</v>
      </c>
    </row>
    <row r="17" spans="1:8" s="2484" customFormat="1" ht="33.75" customHeight="1">
      <c r="A17" s="2482"/>
      <c r="B17" s="2490">
        <v>14</v>
      </c>
      <c r="C17" s="2491" t="s">
        <v>294</v>
      </c>
      <c r="D17" s="2491" t="s">
        <v>38</v>
      </c>
      <c r="E17" s="2492">
        <v>30</v>
      </c>
      <c r="F17" s="2492" t="s">
        <v>34</v>
      </c>
      <c r="G17" s="2493">
        <v>170.7</v>
      </c>
      <c r="H17" s="2494">
        <v>5121</v>
      </c>
    </row>
    <row r="18" spans="1:8" s="2484" customFormat="1" ht="36" customHeight="1">
      <c r="A18" s="2482"/>
      <c r="B18" s="2490">
        <v>15</v>
      </c>
      <c r="C18" s="2491" t="s">
        <v>41</v>
      </c>
      <c r="D18" s="2491" t="s">
        <v>38</v>
      </c>
      <c r="E18" s="2492">
        <v>10</v>
      </c>
      <c r="F18" s="2492" t="s">
        <v>34</v>
      </c>
      <c r="G18" s="2493">
        <v>183.3</v>
      </c>
      <c r="H18" s="2494">
        <v>1833</v>
      </c>
    </row>
    <row r="19" spans="1:8" s="2484" customFormat="1" ht="33.75" customHeight="1">
      <c r="A19" s="2482"/>
      <c r="B19" s="2490">
        <v>16</v>
      </c>
      <c r="C19" s="2491" t="s">
        <v>42</v>
      </c>
      <c r="D19" s="2491" t="s">
        <v>38</v>
      </c>
      <c r="E19" s="2492">
        <v>20</v>
      </c>
      <c r="F19" s="2492" t="s">
        <v>34</v>
      </c>
      <c r="G19" s="2493">
        <v>36.39</v>
      </c>
      <c r="H19" s="2494">
        <v>727.8</v>
      </c>
    </row>
    <row r="20" spans="1:8" s="2484" customFormat="1" ht="36" customHeight="1">
      <c r="A20" s="2482"/>
      <c r="B20" s="2490">
        <v>17</v>
      </c>
      <c r="C20" s="2491" t="s">
        <v>43</v>
      </c>
      <c r="D20" s="2491" t="s">
        <v>38</v>
      </c>
      <c r="E20" s="2492">
        <v>85</v>
      </c>
      <c r="F20" s="2492" t="s">
        <v>34</v>
      </c>
      <c r="G20" s="2493">
        <v>137</v>
      </c>
      <c r="H20" s="2494">
        <v>11645</v>
      </c>
    </row>
    <row r="21" spans="2:8" ht="26.25" customHeight="1">
      <c r="B21" s="2490">
        <v>18</v>
      </c>
      <c r="C21" s="2491" t="s">
        <v>50</v>
      </c>
      <c r="D21" s="2491" t="s">
        <v>15</v>
      </c>
      <c r="E21" s="2492">
        <v>1.2964</v>
      </c>
      <c r="F21" s="2492">
        <v>12</v>
      </c>
      <c r="G21" s="2493">
        <v>3290</v>
      </c>
      <c r="H21" s="2494">
        <v>51181.871999999996</v>
      </c>
    </row>
    <row r="22" spans="2:8" ht="27" customHeight="1">
      <c r="B22" s="2490">
        <v>19</v>
      </c>
      <c r="C22" s="2491" t="s">
        <v>46</v>
      </c>
      <c r="D22" s="2491"/>
      <c r="E22" s="2492"/>
      <c r="F22" s="2492" t="s">
        <v>47</v>
      </c>
      <c r="G22" s="2493"/>
      <c r="H22" s="2494">
        <v>19912.704</v>
      </c>
    </row>
    <row r="23" spans="2:8" ht="21.75" customHeight="1">
      <c r="B23" s="2490">
        <v>20</v>
      </c>
      <c r="C23" s="2491" t="s">
        <v>48</v>
      </c>
      <c r="D23" s="2491" t="s">
        <v>38</v>
      </c>
      <c r="E23" s="2492"/>
      <c r="F23" s="2492"/>
      <c r="G23" s="2493"/>
      <c r="H23" s="2494">
        <v>3266.9280000000003</v>
      </c>
    </row>
    <row r="24" spans="2:8" ht="18.75" customHeight="1">
      <c r="B24" s="2490">
        <v>21</v>
      </c>
      <c r="C24" s="2491" t="s">
        <v>137</v>
      </c>
      <c r="D24" s="2491"/>
      <c r="E24" s="2492"/>
      <c r="F24" s="2492"/>
      <c r="G24" s="2493"/>
      <c r="H24" s="2494">
        <v>30000</v>
      </c>
    </row>
    <row r="25" spans="2:8" ht="25.5" customHeight="1">
      <c r="B25" s="2490">
        <v>22</v>
      </c>
      <c r="C25" s="2491" t="s">
        <v>295</v>
      </c>
      <c r="D25" s="2491" t="s">
        <v>75</v>
      </c>
      <c r="E25" s="2498">
        <v>2</v>
      </c>
      <c r="F25" s="2498">
        <v>1</v>
      </c>
      <c r="G25" s="2498">
        <v>4152</v>
      </c>
      <c r="H25" s="2494">
        <v>8304</v>
      </c>
    </row>
    <row r="26" spans="1:8" s="2484" customFormat="1" ht="22.5" customHeight="1">
      <c r="A26" s="2482"/>
      <c r="B26" s="2490">
        <v>23</v>
      </c>
      <c r="C26" s="2491" t="s">
        <v>120</v>
      </c>
      <c r="D26" s="2491" t="s">
        <v>75</v>
      </c>
      <c r="E26" s="2498">
        <v>1</v>
      </c>
      <c r="F26" s="2498">
        <v>1</v>
      </c>
      <c r="G26" s="2498">
        <v>4152</v>
      </c>
      <c r="H26" s="2494">
        <v>4152</v>
      </c>
    </row>
    <row r="27" spans="1:8" s="2484" customFormat="1" ht="24" customHeight="1">
      <c r="A27" s="2482"/>
      <c r="B27" s="2490">
        <v>24</v>
      </c>
      <c r="C27" s="2491" t="s">
        <v>160</v>
      </c>
      <c r="D27" s="2491" t="s">
        <v>75</v>
      </c>
      <c r="E27" s="2498">
        <v>2</v>
      </c>
      <c r="F27" s="2498">
        <v>1</v>
      </c>
      <c r="G27" s="2498">
        <v>531</v>
      </c>
      <c r="H27" s="2494">
        <v>1062</v>
      </c>
    </row>
    <row r="28" spans="2:8" ht="21.75" customHeight="1">
      <c r="B28" s="2490">
        <v>25</v>
      </c>
      <c r="C28" s="2491" t="s">
        <v>147</v>
      </c>
      <c r="D28" s="2491" t="s">
        <v>38</v>
      </c>
      <c r="E28" s="2498">
        <v>8</v>
      </c>
      <c r="F28" s="2498">
        <v>1</v>
      </c>
      <c r="G28" s="2498">
        <v>484</v>
      </c>
      <c r="H28" s="2494">
        <v>3872</v>
      </c>
    </row>
    <row r="29" spans="2:8" ht="21.75" customHeight="1">
      <c r="B29" s="2490">
        <v>26</v>
      </c>
      <c r="C29" s="2491" t="s">
        <v>148</v>
      </c>
      <c r="D29" s="2491" t="s">
        <v>38</v>
      </c>
      <c r="E29" s="2498">
        <v>8</v>
      </c>
      <c r="F29" s="2498">
        <v>1</v>
      </c>
      <c r="G29" s="2498">
        <v>148</v>
      </c>
      <c r="H29" s="2494">
        <v>1184</v>
      </c>
    </row>
    <row r="30" spans="2:8" ht="21.75" customHeight="1">
      <c r="B30" s="2490">
        <v>27</v>
      </c>
      <c r="C30" s="2491" t="s">
        <v>121</v>
      </c>
      <c r="D30" s="2491" t="s">
        <v>38</v>
      </c>
      <c r="E30" s="2498">
        <v>1.5</v>
      </c>
      <c r="F30" s="2498">
        <v>1</v>
      </c>
      <c r="G30" s="2498">
        <v>400</v>
      </c>
      <c r="H30" s="2494">
        <v>600</v>
      </c>
    </row>
    <row r="31" spans="2:8" ht="24" customHeight="1">
      <c r="B31" s="2490">
        <v>28</v>
      </c>
      <c r="C31" s="2491" t="s">
        <v>61</v>
      </c>
      <c r="D31" s="2491" t="s">
        <v>62</v>
      </c>
      <c r="E31" s="2492">
        <v>0.3</v>
      </c>
      <c r="F31" s="2492">
        <v>1</v>
      </c>
      <c r="G31" s="2493">
        <v>5859.22</v>
      </c>
      <c r="H31" s="2494">
        <v>1757.766</v>
      </c>
    </row>
    <row r="32" spans="2:8" ht="24" customHeight="1">
      <c r="B32" s="2490">
        <v>29</v>
      </c>
      <c r="C32" s="2491" t="s">
        <v>296</v>
      </c>
      <c r="D32" s="2491"/>
      <c r="E32" s="2492"/>
      <c r="F32" s="2492"/>
      <c r="G32" s="2493"/>
      <c r="H32" s="2494">
        <v>10000</v>
      </c>
    </row>
    <row r="33" spans="2:8" ht="24" customHeight="1">
      <c r="B33" s="2490">
        <v>30</v>
      </c>
      <c r="C33" s="2491" t="s">
        <v>297</v>
      </c>
      <c r="D33" s="2491" t="s">
        <v>282</v>
      </c>
      <c r="E33" s="2492">
        <v>30</v>
      </c>
      <c r="F33" s="2492">
        <v>1</v>
      </c>
      <c r="G33" s="2493">
        <v>800</v>
      </c>
      <c r="H33" s="2494">
        <v>24000</v>
      </c>
    </row>
    <row r="34" spans="2:8" ht="12">
      <c r="B34" s="2499" t="s">
        <v>53</v>
      </c>
      <c r="C34" s="2499"/>
      <c r="D34" s="2499"/>
      <c r="E34" s="2499"/>
      <c r="F34" s="2499"/>
      <c r="G34" s="2500"/>
      <c r="H34" s="2501">
        <v>259472.039664</v>
      </c>
    </row>
    <row r="36" ht="12">
      <c r="E36" s="2482" t="s">
        <v>54</v>
      </c>
    </row>
    <row r="37" spans="5:8" ht="12">
      <c r="E37" s="2482" t="s">
        <v>54</v>
      </c>
      <c r="H37" s="2502"/>
    </row>
    <row r="42" spans="7:8" ht="12">
      <c r="G42" s="2503"/>
      <c r="H42" s="2503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B1">
      <selection activeCell="B1" sqref="B1"/>
    </sheetView>
  </sheetViews>
  <sheetFormatPr defaultColWidth="9.140625" defaultRowHeight="12.75"/>
  <cols>
    <col min="1" max="1" width="0" style="2504" hidden="1" customWidth="1"/>
    <col min="2" max="2" width="7.00390625" style="2504" customWidth="1"/>
    <col min="3" max="3" width="50.00390625" style="2504" customWidth="1"/>
    <col min="4" max="4" width="15.421875" style="2504" customWidth="1"/>
    <col min="5" max="5" width="13.140625" style="2504" customWidth="1"/>
    <col min="6" max="6" width="9.28125" style="2504" customWidth="1"/>
    <col min="7" max="7" width="13.421875" style="2504" customWidth="1"/>
    <col min="8" max="8" width="0" style="2504" hidden="1" customWidth="1"/>
    <col min="9" max="9" width="11.28125" style="2504" customWidth="1"/>
    <col min="10" max="10" width="8.00390625" style="2505" customWidth="1"/>
    <col min="11" max="11" width="4.28125" style="2506" customWidth="1"/>
    <col min="12" max="16384" width="9.140625" style="2506" customWidth="1"/>
  </cols>
  <sheetData>
    <row r="1" spans="1:10" s="2507" customFormat="1" ht="33" customHeight="1">
      <c r="A1" s="2504"/>
      <c r="B1" s="3465" t="s">
        <v>298</v>
      </c>
      <c r="C1" s="3465"/>
      <c r="D1" s="3465"/>
      <c r="E1" s="3465"/>
      <c r="F1" s="3465"/>
      <c r="G1" s="3465"/>
      <c r="H1" s="3465"/>
      <c r="I1" s="3465"/>
      <c r="J1" s="2505"/>
    </row>
    <row r="2" spans="1:10" s="2507" customFormat="1" ht="15.75" customHeight="1">
      <c r="A2" s="2504"/>
      <c r="B2" s="2508"/>
      <c r="C2" s="2508"/>
      <c r="D2" s="2508"/>
      <c r="E2" s="2508"/>
      <c r="F2" s="2508"/>
      <c r="G2" s="2508"/>
      <c r="H2" s="2508"/>
      <c r="I2" s="2508"/>
      <c r="J2" s="2505"/>
    </row>
    <row r="3" spans="1:10" s="2507" customFormat="1" ht="12">
      <c r="A3" s="2504"/>
      <c r="B3" s="2504"/>
      <c r="C3" s="2504"/>
      <c r="D3" s="2504"/>
      <c r="E3" s="2504"/>
      <c r="F3" s="2504"/>
      <c r="G3" s="2504"/>
      <c r="H3" s="2504"/>
      <c r="I3" s="2504"/>
      <c r="J3" s="2505"/>
    </row>
    <row r="4" spans="1:12" s="2507" customFormat="1" ht="52.5" customHeight="1">
      <c r="A4" s="2509"/>
      <c r="B4" s="2510" t="s">
        <v>1</v>
      </c>
      <c r="C4" s="2511" t="s">
        <v>2</v>
      </c>
      <c r="D4" s="2511" t="s">
        <v>3</v>
      </c>
      <c r="E4" s="2512" t="s">
        <v>4</v>
      </c>
      <c r="F4" s="2512" t="s">
        <v>5</v>
      </c>
      <c r="G4" s="2512" t="s">
        <v>6</v>
      </c>
      <c r="H4" s="2512"/>
      <c r="I4" s="2513" t="s">
        <v>7</v>
      </c>
      <c r="J4" s="2514"/>
      <c r="K4" s="2515"/>
      <c r="L4" s="2515"/>
    </row>
    <row r="5" spans="1:12" s="2507" customFormat="1" ht="24.75" customHeight="1">
      <c r="A5" s="2504"/>
      <c r="B5" s="2516">
        <v>1</v>
      </c>
      <c r="C5" s="2517" t="s">
        <v>8</v>
      </c>
      <c r="D5" s="2517" t="s">
        <v>9</v>
      </c>
      <c r="E5" s="2518">
        <v>1</v>
      </c>
      <c r="F5" s="2518">
        <v>1</v>
      </c>
      <c r="G5" s="2519">
        <v>5460</v>
      </c>
      <c r="H5" s="2519"/>
      <c r="I5" s="2520">
        <v>5460</v>
      </c>
      <c r="J5" s="2521"/>
      <c r="K5" s="2515"/>
      <c r="L5" s="2515"/>
    </row>
    <row r="6" spans="1:12" s="2507" customFormat="1" ht="25.5" customHeight="1">
      <c r="A6" s="2504"/>
      <c r="B6" s="2516">
        <v>2</v>
      </c>
      <c r="C6" s="2517" t="s">
        <v>10</v>
      </c>
      <c r="D6" s="2517" t="s">
        <v>11</v>
      </c>
      <c r="E6" s="2518">
        <v>0.2</v>
      </c>
      <c r="F6" s="2518">
        <v>2</v>
      </c>
      <c r="G6" s="2519">
        <v>6500</v>
      </c>
      <c r="H6" s="2519"/>
      <c r="I6" s="2520">
        <v>2600</v>
      </c>
      <c r="J6" s="2521"/>
      <c r="K6" s="2515"/>
      <c r="L6" s="2515"/>
    </row>
    <row r="7" spans="1:12" s="2507" customFormat="1" ht="22.5" customHeight="1">
      <c r="A7" s="2504"/>
      <c r="B7" s="2516">
        <v>3</v>
      </c>
      <c r="C7" s="2517" t="s">
        <v>12</v>
      </c>
      <c r="D7" s="2517" t="s">
        <v>13</v>
      </c>
      <c r="E7" s="2518">
        <v>20</v>
      </c>
      <c r="F7" s="2518">
        <v>2</v>
      </c>
      <c r="G7" s="2519">
        <v>146.72</v>
      </c>
      <c r="H7" s="2519"/>
      <c r="I7" s="2520">
        <v>5868.8</v>
      </c>
      <c r="J7" s="2521"/>
      <c r="K7" s="2515"/>
      <c r="L7" s="2515"/>
    </row>
    <row r="8" spans="1:12" s="2507" customFormat="1" ht="24" customHeight="1">
      <c r="A8" s="2504"/>
      <c r="B8" s="2516">
        <v>4</v>
      </c>
      <c r="C8" s="2517" t="s">
        <v>82</v>
      </c>
      <c r="D8" s="2517" t="s">
        <v>15</v>
      </c>
      <c r="E8" s="2518">
        <v>1.8654000000000002</v>
      </c>
      <c r="F8" s="2518">
        <v>2</v>
      </c>
      <c r="G8" s="2519">
        <v>1500</v>
      </c>
      <c r="H8" s="2519"/>
      <c r="I8" s="2520">
        <v>5596.2</v>
      </c>
      <c r="J8" s="2521"/>
      <c r="K8" s="2515"/>
      <c r="L8" s="2515"/>
    </row>
    <row r="9" spans="1:12" s="2507" customFormat="1" ht="24.75" customHeight="1">
      <c r="A9" s="2504"/>
      <c r="B9" s="2516">
        <v>5</v>
      </c>
      <c r="C9" s="2517" t="s">
        <v>299</v>
      </c>
      <c r="D9" s="2517" t="s">
        <v>15</v>
      </c>
      <c r="E9" s="2518">
        <v>1.8654000000000002</v>
      </c>
      <c r="F9" s="2518">
        <v>2</v>
      </c>
      <c r="G9" s="2519">
        <v>1440</v>
      </c>
      <c r="H9" s="2519"/>
      <c r="I9" s="2520">
        <v>5372.352000000001</v>
      </c>
      <c r="J9" s="2521"/>
      <c r="K9" s="2515"/>
      <c r="L9" s="2515"/>
    </row>
    <row r="10" spans="1:12" s="2507" customFormat="1" ht="25.5" customHeight="1">
      <c r="A10" s="2504"/>
      <c r="B10" s="2516">
        <v>6</v>
      </c>
      <c r="C10" s="2517" t="s">
        <v>17</v>
      </c>
      <c r="D10" s="2517" t="s">
        <v>15</v>
      </c>
      <c r="E10" s="2518">
        <v>1.8654000000000002</v>
      </c>
      <c r="F10" s="2518">
        <v>2</v>
      </c>
      <c r="G10" s="2519">
        <v>1320</v>
      </c>
      <c r="H10" s="2519"/>
      <c r="I10" s="2520">
        <v>4924.656000000001</v>
      </c>
      <c r="J10" s="2521"/>
      <c r="K10" s="2515"/>
      <c r="L10" s="2515"/>
    </row>
    <row r="11" spans="1:12" s="2507" customFormat="1" ht="26.25" customHeight="1">
      <c r="A11" s="2504"/>
      <c r="B11" s="2516">
        <v>7</v>
      </c>
      <c r="C11" s="2517" t="s">
        <v>18</v>
      </c>
      <c r="D11" s="2517" t="s">
        <v>19</v>
      </c>
      <c r="E11" s="2518">
        <v>0.7</v>
      </c>
      <c r="F11" s="2518">
        <v>2</v>
      </c>
      <c r="G11" s="2519">
        <v>559.29</v>
      </c>
      <c r="H11" s="2519"/>
      <c r="I11" s="2520">
        <v>783.0059999999999</v>
      </c>
      <c r="J11" s="2521"/>
      <c r="K11" s="2515"/>
      <c r="L11" s="2515"/>
    </row>
    <row r="12" spans="1:12" s="2507" customFormat="1" ht="35.25" customHeight="1">
      <c r="A12" s="2504"/>
      <c r="B12" s="2516">
        <v>8</v>
      </c>
      <c r="C12" s="2517" t="s">
        <v>20</v>
      </c>
      <c r="D12" s="2517" t="s">
        <v>15</v>
      </c>
      <c r="E12" s="2518">
        <v>1.8654000000000002</v>
      </c>
      <c r="F12" s="2518">
        <v>2</v>
      </c>
      <c r="G12" s="2519">
        <v>3003.38</v>
      </c>
      <c r="H12" s="2519"/>
      <c r="I12" s="2520">
        <v>11205.010104</v>
      </c>
      <c r="J12" s="2521"/>
      <c r="K12" s="2515"/>
      <c r="L12" s="2515"/>
    </row>
    <row r="13" spans="1:12" s="2507" customFormat="1" ht="33.75" customHeight="1">
      <c r="A13" s="2504"/>
      <c r="B13" s="2516">
        <v>9</v>
      </c>
      <c r="C13" s="2517" t="s">
        <v>21</v>
      </c>
      <c r="D13" s="2517" t="s">
        <v>15</v>
      </c>
      <c r="E13" s="2518">
        <v>1.8654000000000002</v>
      </c>
      <c r="F13" s="2518">
        <v>2</v>
      </c>
      <c r="G13" s="2522">
        <v>1710</v>
      </c>
      <c r="H13" s="2522"/>
      <c r="I13" s="2520">
        <v>6379.668000000001</v>
      </c>
      <c r="J13" s="2521"/>
      <c r="K13" s="2515"/>
      <c r="L13" s="2515"/>
    </row>
    <row r="14" spans="1:12" s="2507" customFormat="1" ht="23.25" customHeight="1">
      <c r="A14" s="2504"/>
      <c r="B14" s="2516">
        <v>10</v>
      </c>
      <c r="C14" s="2517" t="s">
        <v>22</v>
      </c>
      <c r="D14" s="2517" t="s">
        <v>23</v>
      </c>
      <c r="E14" s="2518">
        <v>1</v>
      </c>
      <c r="F14" s="2518">
        <v>2</v>
      </c>
      <c r="G14" s="2519">
        <v>5060.23</v>
      </c>
      <c r="H14" s="2519"/>
      <c r="I14" s="2520">
        <v>10120.46</v>
      </c>
      <c r="J14" s="2521"/>
      <c r="K14" s="2515"/>
      <c r="L14" s="2515"/>
    </row>
    <row r="15" spans="1:12" s="2507" customFormat="1" ht="24.75" customHeight="1">
      <c r="A15" s="2504"/>
      <c r="B15" s="2516">
        <v>11</v>
      </c>
      <c r="C15" s="2517" t="s">
        <v>25</v>
      </c>
      <c r="D15" s="2517" t="s">
        <v>15</v>
      </c>
      <c r="E15" s="2518">
        <v>1.8654000000000002</v>
      </c>
      <c r="F15" s="2518">
        <v>1</v>
      </c>
      <c r="G15" s="2523">
        <v>9936</v>
      </c>
      <c r="H15" s="2523"/>
      <c r="I15" s="2520">
        <v>18534.614400000002</v>
      </c>
      <c r="J15" s="2521"/>
      <c r="K15" s="2515"/>
      <c r="L15" s="2515"/>
    </row>
    <row r="16" spans="1:12" s="2507" customFormat="1" ht="24.75" customHeight="1">
      <c r="A16" s="2504"/>
      <c r="B16" s="2516">
        <v>12</v>
      </c>
      <c r="C16" s="2517" t="s">
        <v>26</v>
      </c>
      <c r="D16" s="2517" t="s">
        <v>9</v>
      </c>
      <c r="E16" s="2518">
        <v>1</v>
      </c>
      <c r="F16" s="2518">
        <v>2</v>
      </c>
      <c r="G16" s="2523">
        <v>3036.14</v>
      </c>
      <c r="H16" s="2523"/>
      <c r="I16" s="2520">
        <v>6072.28</v>
      </c>
      <c r="J16" s="2521"/>
      <c r="K16" s="2515"/>
      <c r="L16" s="2515"/>
    </row>
    <row r="17" spans="1:12" s="2507" customFormat="1" ht="81.75" customHeight="1">
      <c r="A17" s="2504"/>
      <c r="B17" s="2516">
        <v>13</v>
      </c>
      <c r="C17" s="2517" t="s">
        <v>258</v>
      </c>
      <c r="D17" s="2517" t="s">
        <v>28</v>
      </c>
      <c r="E17" s="2518">
        <v>2</v>
      </c>
      <c r="F17" s="2518">
        <v>12</v>
      </c>
      <c r="G17" s="2522">
        <v>266.33</v>
      </c>
      <c r="H17" s="2522"/>
      <c r="I17" s="2520">
        <v>6391.92</v>
      </c>
      <c r="J17" s="2521"/>
      <c r="K17" s="2515"/>
      <c r="L17" s="2515"/>
    </row>
    <row r="18" spans="1:12" s="2507" customFormat="1" ht="46.5" customHeight="1">
      <c r="A18" s="2504"/>
      <c r="B18" s="2516">
        <v>14</v>
      </c>
      <c r="C18" s="2517" t="s">
        <v>29</v>
      </c>
      <c r="D18" s="2517" t="s">
        <v>30</v>
      </c>
      <c r="E18" s="2518">
        <v>1.8654000000000002</v>
      </c>
      <c r="F18" s="2518">
        <v>1</v>
      </c>
      <c r="G18" s="2519">
        <v>14039</v>
      </c>
      <c r="H18" s="2519"/>
      <c r="I18" s="2520">
        <v>26188.3506</v>
      </c>
      <c r="J18" s="2521"/>
      <c r="K18" s="2515"/>
      <c r="L18" s="2515"/>
    </row>
    <row r="19" spans="1:12" s="2507" customFormat="1" ht="24" customHeight="1">
      <c r="A19" s="2504"/>
      <c r="B19" s="2516">
        <v>15</v>
      </c>
      <c r="C19" s="2517" t="s">
        <v>32</v>
      </c>
      <c r="D19" s="2517" t="s">
        <v>33</v>
      </c>
      <c r="E19" s="2518">
        <v>400</v>
      </c>
      <c r="F19" s="2518" t="s">
        <v>34</v>
      </c>
      <c r="G19" s="2519">
        <v>22.39</v>
      </c>
      <c r="H19" s="2519"/>
      <c r="I19" s="2520">
        <v>8956</v>
      </c>
      <c r="J19" s="2521"/>
      <c r="K19" s="2515"/>
      <c r="L19" s="2515"/>
    </row>
    <row r="20" spans="1:12" s="2507" customFormat="1" ht="27.75" customHeight="1">
      <c r="A20" s="2504"/>
      <c r="B20" s="2516">
        <v>16</v>
      </c>
      <c r="C20" s="2517" t="s">
        <v>35</v>
      </c>
      <c r="D20" s="2517" t="s">
        <v>36</v>
      </c>
      <c r="E20" s="2518">
        <v>1</v>
      </c>
      <c r="F20" s="2518" t="s">
        <v>34</v>
      </c>
      <c r="G20" s="2519">
        <v>408.6</v>
      </c>
      <c r="H20" s="2519"/>
      <c r="I20" s="2520">
        <v>408.6</v>
      </c>
      <c r="J20" s="2521"/>
      <c r="K20" s="2515"/>
      <c r="L20" s="2515"/>
    </row>
    <row r="21" spans="1:12" s="2507" customFormat="1" ht="24.75" customHeight="1">
      <c r="A21" s="2504"/>
      <c r="B21" s="2516">
        <v>17</v>
      </c>
      <c r="C21" s="2517" t="s">
        <v>37</v>
      </c>
      <c r="D21" s="2517" t="s">
        <v>38</v>
      </c>
      <c r="E21" s="2518">
        <v>100</v>
      </c>
      <c r="F21" s="2518" t="s">
        <v>34</v>
      </c>
      <c r="G21" s="2519">
        <v>20.13</v>
      </c>
      <c r="H21" s="2519"/>
      <c r="I21" s="2520">
        <v>2013</v>
      </c>
      <c r="J21" s="2521"/>
      <c r="K21" s="2515"/>
      <c r="L21" s="2515"/>
    </row>
    <row r="22" spans="1:12" s="2507" customFormat="1" ht="36" customHeight="1">
      <c r="A22" s="2504"/>
      <c r="B22" s="2516">
        <v>18</v>
      </c>
      <c r="C22" s="2517" t="s">
        <v>39</v>
      </c>
      <c r="D22" s="2517" t="s">
        <v>33</v>
      </c>
      <c r="E22" s="2518">
        <v>100</v>
      </c>
      <c r="F22" s="2518" t="s">
        <v>34</v>
      </c>
      <c r="G22" s="2519">
        <v>41.8</v>
      </c>
      <c r="H22" s="2519"/>
      <c r="I22" s="2520">
        <v>4180</v>
      </c>
      <c r="J22" s="2521"/>
      <c r="K22" s="2515"/>
      <c r="L22" s="2515"/>
    </row>
    <row r="23" spans="1:12" s="2507" customFormat="1" ht="33.75" customHeight="1">
      <c r="A23" s="2504"/>
      <c r="B23" s="2516">
        <v>19</v>
      </c>
      <c r="C23" s="2517" t="s">
        <v>40</v>
      </c>
      <c r="D23" s="2517" t="s">
        <v>38</v>
      </c>
      <c r="E23" s="2518">
        <v>100</v>
      </c>
      <c r="F23" s="2518" t="s">
        <v>34</v>
      </c>
      <c r="G23" s="2519">
        <v>170.7</v>
      </c>
      <c r="H23" s="2519"/>
      <c r="I23" s="2520">
        <v>17070</v>
      </c>
      <c r="J23" s="2521"/>
      <c r="K23" s="2515"/>
      <c r="L23" s="2515"/>
    </row>
    <row r="24" spans="1:12" s="2507" customFormat="1" ht="36" customHeight="1">
      <c r="A24" s="2504"/>
      <c r="B24" s="2516">
        <v>20</v>
      </c>
      <c r="C24" s="2517" t="s">
        <v>41</v>
      </c>
      <c r="D24" s="2517" t="s">
        <v>38</v>
      </c>
      <c r="E24" s="2518">
        <v>10</v>
      </c>
      <c r="F24" s="2518" t="s">
        <v>34</v>
      </c>
      <c r="G24" s="2519">
        <v>183.3</v>
      </c>
      <c r="H24" s="2519"/>
      <c r="I24" s="2520">
        <v>1833</v>
      </c>
      <c r="J24" s="2521"/>
      <c r="K24" s="2515"/>
      <c r="L24" s="2515"/>
    </row>
    <row r="25" spans="1:12" s="2507" customFormat="1" ht="33.75" customHeight="1">
      <c r="A25" s="2504"/>
      <c r="B25" s="2516">
        <v>21</v>
      </c>
      <c r="C25" s="2517" t="s">
        <v>42</v>
      </c>
      <c r="D25" s="2517" t="s">
        <v>38</v>
      </c>
      <c r="E25" s="2518">
        <v>20</v>
      </c>
      <c r="F25" s="2518" t="s">
        <v>34</v>
      </c>
      <c r="G25" s="2519">
        <v>36.39</v>
      </c>
      <c r="H25" s="2519"/>
      <c r="I25" s="2520">
        <v>727.8</v>
      </c>
      <c r="J25" s="2521"/>
      <c r="K25" s="2515"/>
      <c r="L25" s="2515"/>
    </row>
    <row r="26" spans="1:12" s="2507" customFormat="1" ht="36" customHeight="1">
      <c r="A26" s="2504"/>
      <c r="B26" s="2516">
        <v>22</v>
      </c>
      <c r="C26" s="2517" t="s">
        <v>43</v>
      </c>
      <c r="D26" s="2517" t="s">
        <v>38</v>
      </c>
      <c r="E26" s="2518">
        <v>120</v>
      </c>
      <c r="F26" s="2518" t="s">
        <v>34</v>
      </c>
      <c r="G26" s="2519">
        <v>137</v>
      </c>
      <c r="H26" s="2519"/>
      <c r="I26" s="2520">
        <v>16440</v>
      </c>
      <c r="J26" s="2521"/>
      <c r="K26" s="2515"/>
      <c r="L26" s="2515"/>
    </row>
    <row r="27" spans="2:12" ht="21.75" customHeight="1">
      <c r="B27" s="2516">
        <v>23</v>
      </c>
      <c r="C27" s="2517" t="s">
        <v>50</v>
      </c>
      <c r="D27" s="2517" t="s">
        <v>15</v>
      </c>
      <c r="E27" s="2518">
        <v>1.8654000000000002</v>
      </c>
      <c r="F27" s="2518">
        <v>12</v>
      </c>
      <c r="G27" s="2519">
        <v>3290</v>
      </c>
      <c r="H27" s="2519"/>
      <c r="I27" s="2520">
        <v>73645.99200000001</v>
      </c>
      <c r="J27" s="2521"/>
      <c r="K27" s="2524"/>
      <c r="L27" s="2524"/>
    </row>
    <row r="28" spans="2:12" ht="21.75" customHeight="1">
      <c r="B28" s="2516">
        <v>24</v>
      </c>
      <c r="C28" s="2517" t="s">
        <v>46</v>
      </c>
      <c r="D28" s="2517"/>
      <c r="E28" s="2518"/>
      <c r="F28" s="2518" t="s">
        <v>47</v>
      </c>
      <c r="G28" s="2519"/>
      <c r="H28" s="2519"/>
      <c r="I28" s="2520">
        <v>28652.544</v>
      </c>
      <c r="J28" s="2521"/>
      <c r="K28" s="2524"/>
      <c r="L28" s="2524"/>
    </row>
    <row r="29" spans="2:12" ht="21.75" customHeight="1">
      <c r="B29" s="2516">
        <v>25</v>
      </c>
      <c r="C29" s="2517" t="s">
        <v>48</v>
      </c>
      <c r="D29" s="2517" t="s">
        <v>38</v>
      </c>
      <c r="E29" s="2518"/>
      <c r="F29" s="2518"/>
      <c r="G29" s="2519"/>
      <c r="H29" s="2519"/>
      <c r="I29" s="2520">
        <v>4700.808</v>
      </c>
      <c r="J29" s="2521"/>
      <c r="K29" s="2524"/>
      <c r="L29" s="2524"/>
    </row>
    <row r="30" spans="2:12" ht="21.75" customHeight="1">
      <c r="B30" s="2516">
        <v>26</v>
      </c>
      <c r="C30" s="2517" t="s">
        <v>51</v>
      </c>
      <c r="D30" s="2517"/>
      <c r="E30" s="2518"/>
      <c r="F30" s="2518"/>
      <c r="G30" s="2519"/>
      <c r="H30" s="2519"/>
      <c r="I30" s="2520">
        <v>99000</v>
      </c>
      <c r="J30" s="2521"/>
      <c r="K30" s="2524"/>
      <c r="L30" s="2524"/>
    </row>
    <row r="31" spans="2:12" ht="18.75" customHeight="1">
      <c r="B31" s="2516">
        <v>27</v>
      </c>
      <c r="C31" s="2517" t="s">
        <v>137</v>
      </c>
      <c r="D31" s="2517"/>
      <c r="E31" s="2518"/>
      <c r="F31" s="2518"/>
      <c r="G31" s="2519"/>
      <c r="H31" s="2519"/>
      <c r="I31" s="2520">
        <v>7500</v>
      </c>
      <c r="J31" s="2521"/>
      <c r="K31" s="2524"/>
      <c r="L31" s="2524"/>
    </row>
    <row r="32" spans="2:12" ht="12">
      <c r="B32" s="2525" t="s">
        <v>53</v>
      </c>
      <c r="C32" s="2525"/>
      <c r="D32" s="2525"/>
      <c r="E32" s="2525"/>
      <c r="F32" s="2525"/>
      <c r="G32" s="2526"/>
      <c r="H32" s="2526"/>
      <c r="I32" s="2527">
        <v>380625.061104</v>
      </c>
      <c r="J32" s="2514"/>
      <c r="K32" s="2524"/>
      <c r="L32" s="2524"/>
    </row>
    <row r="34" ht="12">
      <c r="I34" s="2528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8"/>
  <sheetViews>
    <sheetView workbookViewId="0" topLeftCell="B1">
      <selection activeCell="B1" sqref="B1"/>
    </sheetView>
  </sheetViews>
  <sheetFormatPr defaultColWidth="9.140625" defaultRowHeight="12.75"/>
  <cols>
    <col min="1" max="1" width="0" style="265" hidden="1" customWidth="1"/>
    <col min="2" max="2" width="5.421875" style="265" customWidth="1"/>
    <col min="3" max="3" width="50.00390625" style="265" customWidth="1"/>
    <col min="4" max="4" width="18.00390625" style="265" customWidth="1"/>
    <col min="5" max="5" width="13.140625" style="265" customWidth="1"/>
    <col min="6" max="6" width="9.28125" style="265" customWidth="1"/>
    <col min="7" max="7" width="9.00390625" style="265" customWidth="1"/>
    <col min="8" max="8" width="0" style="265" hidden="1" customWidth="1"/>
    <col min="9" max="9" width="10.8515625" style="265" customWidth="1"/>
    <col min="10" max="10" width="7.00390625" style="266" customWidth="1"/>
    <col min="11" max="11" width="5.7109375" style="267" customWidth="1"/>
    <col min="12" max="16384" width="9.140625" style="267" customWidth="1"/>
  </cols>
  <sheetData>
    <row r="1" spans="1:10" s="268" customFormat="1" ht="51" customHeight="1">
      <c r="A1" s="265"/>
      <c r="B1" s="3400" t="s">
        <v>93</v>
      </c>
      <c r="C1" s="3400"/>
      <c r="D1" s="3400"/>
      <c r="E1" s="3400"/>
      <c r="F1" s="3400"/>
      <c r="G1" s="3400"/>
      <c r="H1" s="3400"/>
      <c r="I1" s="3400"/>
      <c r="J1" s="266"/>
    </row>
    <row r="2" spans="1:12" s="268" customFormat="1" ht="25.5" customHeight="1">
      <c r="A2" s="265"/>
      <c r="B2" s="269" t="s">
        <v>1</v>
      </c>
      <c r="C2" s="270" t="s">
        <v>2</v>
      </c>
      <c r="D2" s="270" t="s">
        <v>3</v>
      </c>
      <c r="E2" s="271" t="s">
        <v>4</v>
      </c>
      <c r="F2" s="271" t="s">
        <v>5</v>
      </c>
      <c r="G2" s="272" t="s">
        <v>6</v>
      </c>
      <c r="H2" s="273"/>
      <c r="I2" s="272" t="s">
        <v>7</v>
      </c>
      <c r="J2" s="274"/>
      <c r="K2" s="275"/>
      <c r="L2" s="275"/>
    </row>
    <row r="3" spans="1:12" s="268" customFormat="1" ht="26.25" customHeight="1">
      <c r="A3" s="265"/>
      <c r="B3" s="276">
        <v>1</v>
      </c>
      <c r="C3" s="277" t="s">
        <v>8</v>
      </c>
      <c r="D3" s="277" t="s">
        <v>9</v>
      </c>
      <c r="E3" s="278">
        <v>1</v>
      </c>
      <c r="F3" s="278">
        <v>1</v>
      </c>
      <c r="G3" s="279">
        <v>5460</v>
      </c>
      <c r="H3" s="280"/>
      <c r="I3" s="281">
        <v>5460</v>
      </c>
      <c r="J3" s="274"/>
      <c r="K3" s="275"/>
      <c r="L3" s="275"/>
    </row>
    <row r="4" spans="1:12" s="268" customFormat="1" ht="35.25" customHeight="1">
      <c r="A4" s="265"/>
      <c r="B4" s="276">
        <v>2</v>
      </c>
      <c r="C4" s="277" t="s">
        <v>10</v>
      </c>
      <c r="D4" s="277" t="s">
        <v>11</v>
      </c>
      <c r="E4" s="278">
        <v>0.2</v>
      </c>
      <c r="F4" s="278">
        <v>2</v>
      </c>
      <c r="G4" s="282">
        <v>6500</v>
      </c>
      <c r="H4" s="283"/>
      <c r="I4" s="281">
        <v>2600</v>
      </c>
      <c r="J4" s="274"/>
      <c r="K4" s="275"/>
      <c r="L4" s="275"/>
    </row>
    <row r="5" spans="1:12" s="268" customFormat="1" ht="26.25" customHeight="1">
      <c r="A5" s="265"/>
      <c r="B5" s="276">
        <v>3</v>
      </c>
      <c r="C5" s="277" t="s">
        <v>12</v>
      </c>
      <c r="D5" s="277" t="s">
        <v>13</v>
      </c>
      <c r="E5" s="278">
        <v>40</v>
      </c>
      <c r="F5" s="278">
        <v>2</v>
      </c>
      <c r="G5" s="282">
        <v>146.72</v>
      </c>
      <c r="H5" s="283"/>
      <c r="I5" s="281">
        <v>11737.6</v>
      </c>
      <c r="J5" s="274"/>
      <c r="K5" s="275"/>
      <c r="L5" s="275"/>
    </row>
    <row r="6" spans="1:12" s="268" customFormat="1" ht="28.5" customHeight="1">
      <c r="A6" s="265"/>
      <c r="B6" s="276">
        <v>4</v>
      </c>
      <c r="C6" s="277" t="s">
        <v>14</v>
      </c>
      <c r="D6" s="277" t="s">
        <v>15</v>
      </c>
      <c r="E6" s="278">
        <v>2.451</v>
      </c>
      <c r="F6" s="278">
        <v>2</v>
      </c>
      <c r="G6" s="282">
        <v>1500</v>
      </c>
      <c r="H6" s="283"/>
      <c r="I6" s="281">
        <v>7353</v>
      </c>
      <c r="J6" s="274"/>
      <c r="K6" s="275"/>
      <c r="L6" s="275"/>
    </row>
    <row r="7" spans="1:12" s="268" customFormat="1" ht="26.25" customHeight="1">
      <c r="A7" s="265"/>
      <c r="B7" s="276">
        <v>5</v>
      </c>
      <c r="C7" s="277" t="s">
        <v>16</v>
      </c>
      <c r="D7" s="277" t="s">
        <v>15</v>
      </c>
      <c r="E7" s="278">
        <v>2.451</v>
      </c>
      <c r="F7" s="278">
        <v>2</v>
      </c>
      <c r="G7" s="282">
        <v>1440</v>
      </c>
      <c r="H7" s="283"/>
      <c r="I7" s="281">
        <v>7058.88</v>
      </c>
      <c r="J7" s="274"/>
      <c r="K7" s="275"/>
      <c r="L7" s="275"/>
    </row>
    <row r="8" spans="1:12" s="268" customFormat="1" ht="24.75" customHeight="1">
      <c r="A8" s="265"/>
      <c r="B8" s="276">
        <v>6</v>
      </c>
      <c r="C8" s="277" t="s">
        <v>17</v>
      </c>
      <c r="D8" s="277" t="s">
        <v>15</v>
      </c>
      <c r="E8" s="278">
        <v>2.451</v>
      </c>
      <c r="F8" s="278">
        <v>2</v>
      </c>
      <c r="G8" s="282">
        <v>1320</v>
      </c>
      <c r="H8" s="283"/>
      <c r="I8" s="281">
        <v>6470.64</v>
      </c>
      <c r="J8" s="274"/>
      <c r="K8" s="275"/>
      <c r="L8" s="275"/>
    </row>
    <row r="9" spans="1:12" s="268" customFormat="1" ht="36.75" customHeight="1">
      <c r="A9" s="265"/>
      <c r="B9" s="276">
        <v>7</v>
      </c>
      <c r="C9" s="277" t="s">
        <v>18</v>
      </c>
      <c r="D9" s="277" t="s">
        <v>19</v>
      </c>
      <c r="E9" s="278">
        <v>0.6</v>
      </c>
      <c r="F9" s="278">
        <v>2</v>
      </c>
      <c r="G9" s="282">
        <v>559.29</v>
      </c>
      <c r="H9" s="283"/>
      <c r="I9" s="281">
        <v>671.1479999999999</v>
      </c>
      <c r="J9" s="274"/>
      <c r="K9" s="275"/>
      <c r="L9" s="275"/>
    </row>
    <row r="10" spans="1:12" s="268" customFormat="1" ht="46.5" customHeight="1">
      <c r="A10" s="265"/>
      <c r="B10" s="276">
        <v>8</v>
      </c>
      <c r="C10" s="277" t="s">
        <v>20</v>
      </c>
      <c r="D10" s="277" t="s">
        <v>15</v>
      </c>
      <c r="E10" s="278">
        <v>2.451</v>
      </c>
      <c r="F10" s="278">
        <v>2</v>
      </c>
      <c r="G10" s="282">
        <v>3003.38</v>
      </c>
      <c r="H10" s="283"/>
      <c r="I10" s="281">
        <v>14722.56876</v>
      </c>
      <c r="J10" s="274"/>
      <c r="K10" s="275"/>
      <c r="L10" s="275"/>
    </row>
    <row r="11" spans="1:12" s="268" customFormat="1" ht="55.5" customHeight="1">
      <c r="A11" s="265"/>
      <c r="B11" s="276">
        <v>9</v>
      </c>
      <c r="C11" s="277" t="s">
        <v>21</v>
      </c>
      <c r="D11" s="277" t="s">
        <v>15</v>
      </c>
      <c r="E11" s="278">
        <v>2.451</v>
      </c>
      <c r="F11" s="278">
        <v>2</v>
      </c>
      <c r="G11" s="284">
        <v>1710</v>
      </c>
      <c r="H11" s="285"/>
      <c r="I11" s="281">
        <v>8382.42</v>
      </c>
      <c r="J11" s="274"/>
      <c r="K11" s="275"/>
      <c r="L11" s="275"/>
    </row>
    <row r="12" spans="1:12" s="268" customFormat="1" ht="27.75" customHeight="1">
      <c r="A12" s="265"/>
      <c r="B12" s="276">
        <v>10</v>
      </c>
      <c r="C12" s="277" t="s">
        <v>22</v>
      </c>
      <c r="D12" s="277" t="s">
        <v>23</v>
      </c>
      <c r="E12" s="278">
        <v>1</v>
      </c>
      <c r="F12" s="278">
        <v>2</v>
      </c>
      <c r="G12" s="282">
        <v>5060.23</v>
      </c>
      <c r="H12" s="283"/>
      <c r="I12" s="281">
        <v>10120.46</v>
      </c>
      <c r="J12" s="274"/>
      <c r="K12" s="275"/>
      <c r="L12" s="275"/>
    </row>
    <row r="13" spans="1:12" s="268" customFormat="1" ht="24.75" customHeight="1">
      <c r="A13" s="265"/>
      <c r="B13" s="276">
        <v>11</v>
      </c>
      <c r="C13" s="277" t="s">
        <v>24</v>
      </c>
      <c r="D13" s="277" t="s">
        <v>15</v>
      </c>
      <c r="E13" s="278">
        <v>2.451</v>
      </c>
      <c r="F13" s="278">
        <v>1</v>
      </c>
      <c r="G13" s="282">
        <v>19.7</v>
      </c>
      <c r="H13" s="283"/>
      <c r="I13" s="281">
        <v>48.2847</v>
      </c>
      <c r="J13" s="274"/>
      <c r="K13" s="275"/>
      <c r="L13" s="275"/>
    </row>
    <row r="14" spans="1:12" s="268" customFormat="1" ht="36" customHeight="1">
      <c r="A14" s="265"/>
      <c r="B14" s="276">
        <v>12</v>
      </c>
      <c r="C14" s="277" t="s">
        <v>25</v>
      </c>
      <c r="D14" s="277" t="s">
        <v>15</v>
      </c>
      <c r="E14" s="278">
        <v>2.451</v>
      </c>
      <c r="F14" s="278">
        <v>1</v>
      </c>
      <c r="G14" s="286">
        <v>9936</v>
      </c>
      <c r="H14" s="287"/>
      <c r="I14" s="281">
        <v>24353.136000000002</v>
      </c>
      <c r="J14" s="274"/>
      <c r="K14" s="275"/>
      <c r="L14" s="275"/>
    </row>
    <row r="15" spans="1:12" s="268" customFormat="1" ht="87" customHeight="1">
      <c r="A15" s="265"/>
      <c r="B15" s="276">
        <v>13</v>
      </c>
      <c r="C15" s="277" t="s">
        <v>27</v>
      </c>
      <c r="D15" s="277" t="s">
        <v>28</v>
      </c>
      <c r="E15" s="278">
        <v>4</v>
      </c>
      <c r="F15" s="278">
        <v>12</v>
      </c>
      <c r="G15" s="284">
        <v>266.33</v>
      </c>
      <c r="H15" s="285"/>
      <c r="I15" s="281">
        <v>12783.84</v>
      </c>
      <c r="J15" s="274"/>
      <c r="K15" s="275"/>
      <c r="L15" s="275"/>
    </row>
    <row r="16" spans="1:12" s="268" customFormat="1" ht="36" customHeight="1">
      <c r="A16" s="265"/>
      <c r="B16" s="276">
        <v>14</v>
      </c>
      <c r="C16" s="277" t="s">
        <v>29</v>
      </c>
      <c r="D16" s="277" t="s">
        <v>30</v>
      </c>
      <c r="E16" s="278">
        <v>2.451</v>
      </c>
      <c r="F16" s="278">
        <v>1</v>
      </c>
      <c r="G16" s="282">
        <v>14039</v>
      </c>
      <c r="H16" s="283"/>
      <c r="I16" s="281">
        <v>34409.589</v>
      </c>
      <c r="J16" s="274"/>
      <c r="K16" s="275"/>
      <c r="L16" s="275"/>
    </row>
    <row r="17" spans="1:12" s="268" customFormat="1" ht="33.75" customHeight="1">
      <c r="A17" s="265"/>
      <c r="B17" s="276">
        <v>15</v>
      </c>
      <c r="C17" s="277" t="s">
        <v>32</v>
      </c>
      <c r="D17" s="277" t="s">
        <v>33</v>
      </c>
      <c r="E17" s="278">
        <v>400</v>
      </c>
      <c r="F17" s="278" t="s">
        <v>34</v>
      </c>
      <c r="G17" s="282">
        <v>22.39</v>
      </c>
      <c r="H17" s="283"/>
      <c r="I17" s="281">
        <v>8956</v>
      </c>
      <c r="J17" s="274"/>
      <c r="K17" s="275"/>
      <c r="L17" s="275"/>
    </row>
    <row r="18" spans="1:12" s="268" customFormat="1" ht="36" customHeight="1">
      <c r="A18" s="265"/>
      <c r="B18" s="276">
        <v>16</v>
      </c>
      <c r="C18" s="277" t="s">
        <v>35</v>
      </c>
      <c r="D18" s="277" t="s">
        <v>36</v>
      </c>
      <c r="E18" s="278">
        <v>1</v>
      </c>
      <c r="F18" s="278" t="s">
        <v>34</v>
      </c>
      <c r="G18" s="282">
        <v>408.6</v>
      </c>
      <c r="H18" s="283"/>
      <c r="I18" s="281">
        <v>408.6</v>
      </c>
      <c r="J18" s="274"/>
      <c r="K18" s="275"/>
      <c r="L18" s="275"/>
    </row>
    <row r="19" spans="2:12" ht="31.5" customHeight="1">
      <c r="B19" s="276">
        <v>17</v>
      </c>
      <c r="C19" s="277" t="s">
        <v>37</v>
      </c>
      <c r="D19" s="277" t="s">
        <v>38</v>
      </c>
      <c r="E19" s="278">
        <v>180</v>
      </c>
      <c r="F19" s="278" t="s">
        <v>34</v>
      </c>
      <c r="G19" s="282">
        <v>20.13</v>
      </c>
      <c r="H19" s="283"/>
      <c r="I19" s="281">
        <v>3623.4</v>
      </c>
      <c r="J19" s="274"/>
      <c r="K19" s="288"/>
      <c r="L19" s="288"/>
    </row>
    <row r="20" spans="2:12" ht="21.75" customHeight="1">
      <c r="B20" s="276">
        <v>18</v>
      </c>
      <c r="C20" s="277" t="s">
        <v>39</v>
      </c>
      <c r="D20" s="277" t="s">
        <v>33</v>
      </c>
      <c r="E20" s="278">
        <v>250</v>
      </c>
      <c r="F20" s="278" t="s">
        <v>34</v>
      </c>
      <c r="G20" s="282">
        <v>41.8</v>
      </c>
      <c r="H20" s="283"/>
      <c r="I20" s="281">
        <v>10450</v>
      </c>
      <c r="J20" s="274"/>
      <c r="K20" s="288"/>
      <c r="L20" s="288"/>
    </row>
    <row r="21" spans="2:12" ht="36" customHeight="1">
      <c r="B21" s="276">
        <v>19</v>
      </c>
      <c r="C21" s="277" t="s">
        <v>40</v>
      </c>
      <c r="D21" s="277" t="s">
        <v>38</v>
      </c>
      <c r="E21" s="278">
        <v>80</v>
      </c>
      <c r="F21" s="278" t="s">
        <v>34</v>
      </c>
      <c r="G21" s="282">
        <v>170.7</v>
      </c>
      <c r="H21" s="283"/>
      <c r="I21" s="281">
        <v>13656</v>
      </c>
      <c r="J21" s="274"/>
      <c r="K21" s="288"/>
      <c r="L21" s="288"/>
    </row>
    <row r="22" spans="2:12" ht="37.5" customHeight="1">
      <c r="B22" s="276">
        <v>20</v>
      </c>
      <c r="C22" s="277" t="s">
        <v>41</v>
      </c>
      <c r="D22" s="277" t="s">
        <v>38</v>
      </c>
      <c r="E22" s="278">
        <v>50</v>
      </c>
      <c r="F22" s="278" t="s">
        <v>34</v>
      </c>
      <c r="G22" s="282">
        <v>183.3</v>
      </c>
      <c r="H22" s="283"/>
      <c r="I22" s="281">
        <v>9165</v>
      </c>
      <c r="J22" s="274"/>
      <c r="K22" s="288"/>
      <c r="L22" s="288"/>
    </row>
    <row r="23" spans="2:12" ht="21.75" customHeight="1">
      <c r="B23" s="276">
        <v>21</v>
      </c>
      <c r="C23" s="277" t="s">
        <v>42</v>
      </c>
      <c r="D23" s="277" t="s">
        <v>38</v>
      </c>
      <c r="E23" s="278">
        <v>100</v>
      </c>
      <c r="F23" s="278" t="s">
        <v>34</v>
      </c>
      <c r="G23" s="282">
        <v>36.39</v>
      </c>
      <c r="H23" s="283"/>
      <c r="I23" s="281">
        <v>3639</v>
      </c>
      <c r="J23" s="274"/>
      <c r="K23" s="288"/>
      <c r="L23" s="288"/>
    </row>
    <row r="24" spans="2:12" ht="24">
      <c r="B24" s="276">
        <v>22</v>
      </c>
      <c r="C24" s="277" t="s">
        <v>43</v>
      </c>
      <c r="D24" s="277" t="s">
        <v>38</v>
      </c>
      <c r="E24" s="278">
        <v>100</v>
      </c>
      <c r="F24" s="278" t="s">
        <v>34</v>
      </c>
      <c r="G24" s="282">
        <v>137</v>
      </c>
      <c r="H24" s="283"/>
      <c r="I24" s="281">
        <v>13700</v>
      </c>
      <c r="J24" s="274"/>
      <c r="K24" s="288"/>
      <c r="L24" s="288"/>
    </row>
    <row r="25" spans="2:9" ht="24">
      <c r="B25" s="276">
        <v>23</v>
      </c>
      <c r="C25" s="277" t="s">
        <v>50</v>
      </c>
      <c r="D25" s="277" t="s">
        <v>15</v>
      </c>
      <c r="E25" s="278">
        <v>2.451</v>
      </c>
      <c r="F25" s="278">
        <v>12</v>
      </c>
      <c r="G25" s="282">
        <v>3290</v>
      </c>
      <c r="H25" s="289"/>
      <c r="I25" s="290">
        <v>96765.48</v>
      </c>
    </row>
    <row r="26" spans="2:9" ht="24">
      <c r="B26" s="276">
        <v>24</v>
      </c>
      <c r="C26" s="277" t="s">
        <v>46</v>
      </c>
      <c r="D26" s="277"/>
      <c r="E26" s="278"/>
      <c r="F26" s="278" t="s">
        <v>47</v>
      </c>
      <c r="G26" s="282"/>
      <c r="H26" s="289"/>
      <c r="I26" s="290">
        <v>37823.832</v>
      </c>
    </row>
    <row r="27" spans="2:9" ht="17.25" customHeight="1">
      <c r="B27" s="276">
        <v>25</v>
      </c>
      <c r="C27" s="277" t="s">
        <v>48</v>
      </c>
      <c r="D27" s="277" t="s">
        <v>38</v>
      </c>
      <c r="E27" s="278"/>
      <c r="F27" s="278"/>
      <c r="G27" s="282"/>
      <c r="H27" s="289"/>
      <c r="I27" s="290">
        <v>6176.52</v>
      </c>
    </row>
    <row r="28" spans="2:9" ht="17.25" customHeight="1">
      <c r="B28" s="276">
        <v>26</v>
      </c>
      <c r="C28" s="277" t="s">
        <v>51</v>
      </c>
      <c r="D28" s="277"/>
      <c r="E28" s="278"/>
      <c r="F28" s="278"/>
      <c r="G28" s="291"/>
      <c r="H28" s="282"/>
      <c r="I28" s="290">
        <v>176705</v>
      </c>
    </row>
    <row r="29" spans="2:9" ht="21.75" customHeight="1">
      <c r="B29" s="276">
        <v>27</v>
      </c>
      <c r="C29" s="277" t="s">
        <v>64</v>
      </c>
      <c r="D29" s="277"/>
      <c r="E29" s="292"/>
      <c r="F29" s="292"/>
      <c r="G29" s="293"/>
      <c r="H29" s="294"/>
      <c r="I29" s="290">
        <v>10000</v>
      </c>
    </row>
    <row r="30" spans="2:9" ht="12">
      <c r="B30" s="295" t="s">
        <v>53</v>
      </c>
      <c r="C30" s="295"/>
      <c r="D30" s="295"/>
      <c r="E30" s="295"/>
      <c r="F30" s="295"/>
      <c r="G30" s="296"/>
      <c r="H30" s="297"/>
      <c r="I30" s="298">
        <v>537240.39846</v>
      </c>
    </row>
    <row r="32" ht="12">
      <c r="I32" s="299"/>
    </row>
    <row r="33" spans="4:8" ht="12">
      <c r="D33" s="265" t="s">
        <v>54</v>
      </c>
      <c r="E33" s="300" t="s">
        <v>54</v>
      </c>
      <c r="F33" s="300"/>
      <c r="G33" s="300"/>
      <c r="H33" s="299"/>
    </row>
    <row r="34" spans="4:7" ht="12">
      <c r="D34" s="265" t="s">
        <v>54</v>
      </c>
      <c r="E34" s="300" t="s">
        <v>54</v>
      </c>
      <c r="F34" s="300"/>
      <c r="G34" s="300"/>
    </row>
    <row r="35" ht="12">
      <c r="E35" s="265" t="s">
        <v>54</v>
      </c>
    </row>
    <row r="36" spans="6:8" ht="12">
      <c r="F36" s="300"/>
      <c r="G36" s="300"/>
      <c r="H36" s="300"/>
    </row>
    <row r="37" spans="5:8" ht="12">
      <c r="E37" s="265" t="s">
        <v>54</v>
      </c>
      <c r="F37" s="300"/>
      <c r="G37" s="300"/>
      <c r="H37" s="300"/>
    </row>
    <row r="39" spans="6:8" ht="12">
      <c r="F39" s="300"/>
      <c r="G39" s="300"/>
      <c r="H39" s="300"/>
    </row>
    <row r="74" ht="12">
      <c r="B74" s="265" t="s">
        <v>78</v>
      </c>
    </row>
    <row r="868" ht="12">
      <c r="B868" s="265" t="s">
        <v>78</v>
      </c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B1">
      <selection activeCell="B1" sqref="B1"/>
    </sheetView>
  </sheetViews>
  <sheetFormatPr defaultColWidth="9.140625" defaultRowHeight="12.75"/>
  <cols>
    <col min="1" max="1" width="0" style="2529" hidden="1" customWidth="1"/>
    <col min="2" max="2" width="5.140625" style="2529" customWidth="1"/>
    <col min="3" max="3" width="50.00390625" style="2529" customWidth="1"/>
    <col min="4" max="4" width="18.00390625" style="2529" customWidth="1"/>
    <col min="5" max="5" width="13.140625" style="2529" customWidth="1"/>
    <col min="6" max="6" width="9.28125" style="2529" customWidth="1"/>
    <col min="7" max="7" width="12.140625" style="2529" customWidth="1"/>
    <col min="8" max="8" width="15.00390625" style="2529" customWidth="1"/>
    <col min="9" max="16384" width="9.140625" style="2530" customWidth="1"/>
  </cols>
  <sheetData>
    <row r="1" spans="1:8" s="2531" customFormat="1" ht="33" customHeight="1">
      <c r="A1" s="2529"/>
      <c r="B1" s="3466" t="s">
        <v>300</v>
      </c>
      <c r="C1" s="3466"/>
      <c r="D1" s="3466"/>
      <c r="E1" s="3466"/>
      <c r="F1" s="3466"/>
      <c r="G1" s="3466"/>
      <c r="H1" s="3466"/>
    </row>
    <row r="2" spans="1:8" s="2531" customFormat="1" ht="12">
      <c r="A2" s="2529"/>
      <c r="B2" s="2529"/>
      <c r="C2" s="2529"/>
      <c r="D2" s="2529"/>
      <c r="E2" s="2529"/>
      <c r="F2" s="2529"/>
      <c r="G2" s="2529"/>
      <c r="H2" s="2529"/>
    </row>
    <row r="3" spans="1:8" s="2531" customFormat="1" ht="52.5" customHeight="1">
      <c r="A3" s="2532"/>
      <c r="B3" s="2533" t="s">
        <v>1</v>
      </c>
      <c r="C3" s="2534" t="s">
        <v>2</v>
      </c>
      <c r="D3" s="2534" t="s">
        <v>3</v>
      </c>
      <c r="E3" s="2535" t="s">
        <v>4</v>
      </c>
      <c r="F3" s="2535" t="s">
        <v>5</v>
      </c>
      <c r="G3" s="2535" t="s">
        <v>6</v>
      </c>
      <c r="H3" s="2536" t="s">
        <v>7</v>
      </c>
    </row>
    <row r="4" spans="1:8" s="2531" customFormat="1" ht="24.75" customHeight="1">
      <c r="A4" s="2529"/>
      <c r="B4" s="2537">
        <v>1</v>
      </c>
      <c r="C4" s="2538" t="s">
        <v>8</v>
      </c>
      <c r="D4" s="2538" t="s">
        <v>9</v>
      </c>
      <c r="E4" s="2539">
        <v>1</v>
      </c>
      <c r="F4" s="2539">
        <v>1</v>
      </c>
      <c r="G4" s="2540">
        <v>5460</v>
      </c>
      <c r="H4" s="2541">
        <v>5460</v>
      </c>
    </row>
    <row r="5" spans="1:8" s="2531" customFormat="1" ht="25.5" customHeight="1">
      <c r="A5" s="2529"/>
      <c r="B5" s="2537">
        <v>2</v>
      </c>
      <c r="C5" s="2538" t="s">
        <v>10</v>
      </c>
      <c r="D5" s="2538" t="s">
        <v>11</v>
      </c>
      <c r="E5" s="2539">
        <v>0.05</v>
      </c>
      <c r="F5" s="2539">
        <v>1</v>
      </c>
      <c r="G5" s="2540">
        <v>6500</v>
      </c>
      <c r="H5" s="2541">
        <v>325</v>
      </c>
    </row>
    <row r="6" spans="1:8" s="2531" customFormat="1" ht="22.5" customHeight="1">
      <c r="A6" s="2529"/>
      <c r="B6" s="2537">
        <v>3</v>
      </c>
      <c r="C6" s="2538" t="s">
        <v>12</v>
      </c>
      <c r="D6" s="2538" t="s">
        <v>13</v>
      </c>
      <c r="E6" s="2539">
        <v>4</v>
      </c>
      <c r="F6" s="2539">
        <v>0</v>
      </c>
      <c r="G6" s="2540">
        <v>146.72</v>
      </c>
      <c r="H6" s="2541">
        <v>0</v>
      </c>
    </row>
    <row r="7" spans="1:8" s="2531" customFormat="1" ht="38.25" customHeight="1">
      <c r="A7" s="2529"/>
      <c r="B7" s="2537">
        <v>4</v>
      </c>
      <c r="C7" s="2538" t="s">
        <v>256</v>
      </c>
      <c r="D7" s="2538" t="s">
        <v>15</v>
      </c>
      <c r="E7" s="2539">
        <v>0.49970000000000003</v>
      </c>
      <c r="F7" s="2539">
        <v>2</v>
      </c>
      <c r="G7" s="2540">
        <v>1500</v>
      </c>
      <c r="H7" s="2541">
        <v>1499.1</v>
      </c>
    </row>
    <row r="8" spans="1:8" s="2531" customFormat="1" ht="45" customHeight="1">
      <c r="A8" s="2529"/>
      <c r="B8" s="2537">
        <v>5</v>
      </c>
      <c r="C8" s="2538" t="s">
        <v>257</v>
      </c>
      <c r="D8" s="2538" t="s">
        <v>15</v>
      </c>
      <c r="E8" s="2539">
        <v>0.49970000000000003</v>
      </c>
      <c r="F8" s="2539">
        <v>2</v>
      </c>
      <c r="G8" s="2540">
        <v>1440</v>
      </c>
      <c r="H8" s="2541">
        <v>1439.1360000000002</v>
      </c>
    </row>
    <row r="9" spans="1:8" s="2531" customFormat="1" ht="25.5" customHeight="1">
      <c r="A9" s="2529"/>
      <c r="B9" s="2537">
        <v>6</v>
      </c>
      <c r="C9" s="2538" t="s">
        <v>17</v>
      </c>
      <c r="D9" s="2538" t="s">
        <v>15</v>
      </c>
      <c r="E9" s="2539">
        <v>0.49970000000000003</v>
      </c>
      <c r="F9" s="2539">
        <v>2</v>
      </c>
      <c r="G9" s="2540">
        <v>1320</v>
      </c>
      <c r="H9" s="2541">
        <v>1319.208</v>
      </c>
    </row>
    <row r="10" spans="1:8" s="2531" customFormat="1" ht="38.25" customHeight="1">
      <c r="A10" s="2529"/>
      <c r="B10" s="2537">
        <v>7</v>
      </c>
      <c r="C10" s="2538" t="s">
        <v>20</v>
      </c>
      <c r="D10" s="2538" t="s">
        <v>15</v>
      </c>
      <c r="E10" s="2539">
        <v>0.49970000000000003</v>
      </c>
      <c r="F10" s="2539">
        <v>2</v>
      </c>
      <c r="G10" s="2540">
        <v>1099</v>
      </c>
      <c r="H10" s="2541">
        <v>1098.3406</v>
      </c>
    </row>
    <row r="11" spans="1:8" s="2531" customFormat="1" ht="55.5" customHeight="1">
      <c r="A11" s="2529"/>
      <c r="B11" s="2537">
        <v>8</v>
      </c>
      <c r="C11" s="2538" t="s">
        <v>21</v>
      </c>
      <c r="D11" s="2538" t="s">
        <v>15</v>
      </c>
      <c r="E11" s="2539">
        <v>0.49970000000000003</v>
      </c>
      <c r="F11" s="2539">
        <v>2</v>
      </c>
      <c r="G11" s="2542">
        <v>1710</v>
      </c>
      <c r="H11" s="2541">
        <v>1708.9740000000002</v>
      </c>
    </row>
    <row r="12" spans="1:8" s="2531" customFormat="1" ht="24.75" customHeight="1">
      <c r="A12" s="2529"/>
      <c r="B12" s="2537">
        <v>9</v>
      </c>
      <c r="C12" s="2538" t="s">
        <v>22</v>
      </c>
      <c r="D12" s="2538" t="s">
        <v>23</v>
      </c>
      <c r="E12" s="2539">
        <v>1</v>
      </c>
      <c r="F12" s="2539">
        <v>2</v>
      </c>
      <c r="G12" s="2540">
        <v>965</v>
      </c>
      <c r="H12" s="2541">
        <v>1930</v>
      </c>
    </row>
    <row r="13" spans="1:8" s="2531" customFormat="1" ht="29.25" customHeight="1">
      <c r="A13" s="2529"/>
      <c r="B13" s="2537">
        <v>10</v>
      </c>
      <c r="C13" s="2538" t="s">
        <v>25</v>
      </c>
      <c r="D13" s="2538" t="s">
        <v>15</v>
      </c>
      <c r="E13" s="2539">
        <v>0.49970000000000003</v>
      </c>
      <c r="F13" s="2539">
        <v>1</v>
      </c>
      <c r="G13" s="2543">
        <v>9936</v>
      </c>
      <c r="H13" s="2541">
        <v>4965.019200000001</v>
      </c>
    </row>
    <row r="14" spans="1:8" s="2531" customFormat="1" ht="24.75" customHeight="1">
      <c r="A14" s="2529"/>
      <c r="B14" s="2537">
        <v>11</v>
      </c>
      <c r="C14" s="2538" t="s">
        <v>26</v>
      </c>
      <c r="D14" s="2538" t="s">
        <v>9</v>
      </c>
      <c r="E14" s="2539">
        <v>1</v>
      </c>
      <c r="F14" s="2539">
        <v>2</v>
      </c>
      <c r="G14" s="2543">
        <v>850</v>
      </c>
      <c r="H14" s="2541">
        <v>1700</v>
      </c>
    </row>
    <row r="15" spans="1:8" s="2531" customFormat="1" ht="46.5" customHeight="1">
      <c r="A15" s="2529"/>
      <c r="B15" s="2537">
        <v>12</v>
      </c>
      <c r="C15" s="2538" t="s">
        <v>29</v>
      </c>
      <c r="D15" s="2538" t="s">
        <v>30</v>
      </c>
      <c r="E15" s="2539">
        <v>0.49970000000000003</v>
      </c>
      <c r="F15" s="2539">
        <v>3</v>
      </c>
      <c r="G15" s="2540">
        <v>2340</v>
      </c>
      <c r="H15" s="2541">
        <v>3507.8940000000002</v>
      </c>
    </row>
    <row r="16" spans="1:8" s="2531" customFormat="1" ht="24" customHeight="1">
      <c r="A16" s="2529"/>
      <c r="B16" s="2537">
        <v>13</v>
      </c>
      <c r="C16" s="2538" t="s">
        <v>32</v>
      </c>
      <c r="D16" s="2538" t="s">
        <v>33</v>
      </c>
      <c r="E16" s="2539">
        <v>250</v>
      </c>
      <c r="F16" s="2539" t="s">
        <v>34</v>
      </c>
      <c r="G16" s="2540">
        <v>22.39</v>
      </c>
      <c r="H16" s="2541">
        <v>5597.5</v>
      </c>
    </row>
    <row r="17" spans="1:8" s="2531" customFormat="1" ht="27.75" customHeight="1">
      <c r="A17" s="2529"/>
      <c r="B17" s="2537">
        <v>14</v>
      </c>
      <c r="C17" s="2538" t="s">
        <v>35</v>
      </c>
      <c r="D17" s="2538" t="s">
        <v>36</v>
      </c>
      <c r="E17" s="2539">
        <v>0.3</v>
      </c>
      <c r="F17" s="2539" t="s">
        <v>34</v>
      </c>
      <c r="G17" s="2540">
        <v>408.6</v>
      </c>
      <c r="H17" s="2541">
        <v>122.58</v>
      </c>
    </row>
    <row r="18" spans="1:8" s="2531" customFormat="1" ht="24.75" customHeight="1">
      <c r="A18" s="2529"/>
      <c r="B18" s="2537">
        <v>15</v>
      </c>
      <c r="C18" s="2538" t="s">
        <v>37</v>
      </c>
      <c r="D18" s="2538" t="s">
        <v>38</v>
      </c>
      <c r="E18" s="2539">
        <v>100</v>
      </c>
      <c r="F18" s="2539" t="s">
        <v>34</v>
      </c>
      <c r="G18" s="2540">
        <v>20.13</v>
      </c>
      <c r="H18" s="2541">
        <v>2013</v>
      </c>
    </row>
    <row r="19" spans="1:8" s="2531" customFormat="1" ht="36" customHeight="1">
      <c r="A19" s="2529"/>
      <c r="B19" s="2537">
        <v>16</v>
      </c>
      <c r="C19" s="2538" t="s">
        <v>39</v>
      </c>
      <c r="D19" s="2538" t="s">
        <v>33</v>
      </c>
      <c r="E19" s="2539">
        <v>130</v>
      </c>
      <c r="F19" s="2539" t="s">
        <v>34</v>
      </c>
      <c r="G19" s="2540">
        <v>41.8</v>
      </c>
      <c r="H19" s="2541">
        <v>5434</v>
      </c>
    </row>
    <row r="20" spans="1:8" s="2531" customFormat="1" ht="25.5" customHeight="1">
      <c r="A20" s="2529"/>
      <c r="B20" s="2537">
        <v>17</v>
      </c>
      <c r="C20" s="2538" t="s">
        <v>46</v>
      </c>
      <c r="D20" s="2538"/>
      <c r="E20" s="2539"/>
      <c r="F20" s="2539" t="s">
        <v>47</v>
      </c>
      <c r="G20" s="2540"/>
      <c r="H20" s="2541">
        <v>7711.3704</v>
      </c>
    </row>
    <row r="21" spans="1:8" s="2531" customFormat="1" ht="25.5" customHeight="1">
      <c r="A21" s="2529"/>
      <c r="B21" s="2537">
        <v>18</v>
      </c>
      <c r="C21" s="2538" t="s">
        <v>48</v>
      </c>
      <c r="D21" s="2538" t="s">
        <v>38</v>
      </c>
      <c r="E21" s="2539"/>
      <c r="F21" s="2539"/>
      <c r="G21" s="2540"/>
      <c r="H21" s="2541">
        <v>1259.244</v>
      </c>
    </row>
    <row r="22" spans="2:8" ht="26.25" customHeight="1">
      <c r="B22" s="2537">
        <v>19</v>
      </c>
      <c r="C22" s="2538" t="s">
        <v>50</v>
      </c>
      <c r="D22" s="2538" t="s">
        <v>15</v>
      </c>
      <c r="E22" s="2539">
        <v>0.49970000000000003</v>
      </c>
      <c r="F22" s="2539">
        <v>12</v>
      </c>
      <c r="G22" s="2540">
        <v>3290</v>
      </c>
      <c r="H22" s="2541">
        <v>19728.156000000003</v>
      </c>
    </row>
    <row r="23" spans="2:8" ht="18.75" customHeight="1">
      <c r="B23" s="2537">
        <v>20</v>
      </c>
      <c r="C23" s="2538" t="s">
        <v>137</v>
      </c>
      <c r="D23" s="2538"/>
      <c r="E23" s="2539"/>
      <c r="F23" s="2539"/>
      <c r="G23" s="2540"/>
      <c r="H23" s="2541">
        <v>0</v>
      </c>
    </row>
    <row r="24" spans="1:8" s="2531" customFormat="1" ht="21" customHeight="1">
      <c r="A24" s="2529"/>
      <c r="B24" s="2537">
        <v>21</v>
      </c>
      <c r="C24" s="2538" t="s">
        <v>174</v>
      </c>
      <c r="D24" s="2538" t="s">
        <v>66</v>
      </c>
      <c r="E24" s="2544">
        <v>4</v>
      </c>
      <c r="F24" s="2544">
        <v>1</v>
      </c>
      <c r="G24" s="2544">
        <v>1585.23</v>
      </c>
      <c r="H24" s="2541">
        <v>6340.92</v>
      </c>
    </row>
    <row r="25" spans="1:8" s="2531" customFormat="1" ht="18" customHeight="1">
      <c r="A25" s="2529"/>
      <c r="B25" s="2537">
        <v>22</v>
      </c>
      <c r="C25" s="2538" t="s">
        <v>107</v>
      </c>
      <c r="D25" s="2538" t="s">
        <v>66</v>
      </c>
      <c r="E25" s="2544">
        <v>3</v>
      </c>
      <c r="F25" s="2544">
        <v>1</v>
      </c>
      <c r="G25" s="2544">
        <v>1443.34</v>
      </c>
      <c r="H25" s="2541">
        <v>4330.02</v>
      </c>
    </row>
    <row r="26" spans="1:8" s="2531" customFormat="1" ht="18" customHeight="1">
      <c r="A26" s="2529"/>
      <c r="B26" s="2537">
        <v>23</v>
      </c>
      <c r="C26" s="2538" t="s">
        <v>301</v>
      </c>
      <c r="D26" s="2538" t="s">
        <v>159</v>
      </c>
      <c r="E26" s="2544">
        <v>1</v>
      </c>
      <c r="F26" s="2544">
        <v>1</v>
      </c>
      <c r="G26" s="2545">
        <v>3500</v>
      </c>
      <c r="H26" s="2541">
        <v>3500</v>
      </c>
    </row>
    <row r="27" spans="1:8" s="2531" customFormat="1" ht="18" customHeight="1">
      <c r="A27" s="2529"/>
      <c r="B27" s="2537">
        <v>24</v>
      </c>
      <c r="C27" s="2538" t="s">
        <v>302</v>
      </c>
      <c r="D27" s="2538" t="s">
        <v>38</v>
      </c>
      <c r="E27" s="2544">
        <v>30</v>
      </c>
      <c r="F27" s="2544">
        <v>1</v>
      </c>
      <c r="G27" s="2545">
        <v>160</v>
      </c>
      <c r="H27" s="2541">
        <v>4800</v>
      </c>
    </row>
    <row r="28" spans="1:8" s="2531" customFormat="1" ht="18" customHeight="1">
      <c r="A28" s="2529"/>
      <c r="B28" s="2537">
        <v>25</v>
      </c>
      <c r="C28" s="2538" t="s">
        <v>303</v>
      </c>
      <c r="D28" s="2538" t="s">
        <v>69</v>
      </c>
      <c r="E28" s="2544">
        <v>1</v>
      </c>
      <c r="F28" s="2544">
        <v>1</v>
      </c>
      <c r="G28" s="2545">
        <v>9000</v>
      </c>
      <c r="H28" s="2541">
        <v>9000</v>
      </c>
    </row>
    <row r="29" spans="1:8" s="2531" customFormat="1" ht="18" customHeight="1">
      <c r="A29" s="2529"/>
      <c r="B29" s="2537">
        <v>26</v>
      </c>
      <c r="C29" s="2538" t="s">
        <v>304</v>
      </c>
      <c r="D29" s="2538" t="s">
        <v>69</v>
      </c>
      <c r="E29" s="2544">
        <v>1</v>
      </c>
      <c r="F29" s="2544">
        <v>1</v>
      </c>
      <c r="G29" s="2545">
        <v>12500</v>
      </c>
      <c r="H29" s="2541">
        <v>12500</v>
      </c>
    </row>
    <row r="30" spans="2:8" ht="21.75" customHeight="1">
      <c r="B30" s="2537">
        <v>27</v>
      </c>
      <c r="C30" s="2538" t="s">
        <v>305</v>
      </c>
      <c r="D30" s="2538" t="s">
        <v>69</v>
      </c>
      <c r="E30" s="2539">
        <v>1</v>
      </c>
      <c r="F30" s="2539">
        <v>1</v>
      </c>
      <c r="G30" s="2540">
        <v>3200</v>
      </c>
      <c r="H30" s="2541">
        <v>3200</v>
      </c>
    </row>
    <row r="31" spans="2:8" ht="12">
      <c r="B31" s="2546" t="s">
        <v>53</v>
      </c>
      <c r="C31" s="2546"/>
      <c r="D31" s="2546"/>
      <c r="E31" s="2546"/>
      <c r="F31" s="2546"/>
      <c r="G31" s="2547"/>
      <c r="H31" s="2548">
        <v>110489.46220000001</v>
      </c>
    </row>
    <row r="33" spans="4:8" ht="12">
      <c r="D33" s="2529" t="s">
        <v>54</v>
      </c>
      <c r="H33" s="2549" t="s">
        <v>54</v>
      </c>
    </row>
    <row r="34" ht="12">
      <c r="D34" s="2529" t="s">
        <v>54</v>
      </c>
    </row>
    <row r="35" spans="5:7" ht="12">
      <c r="E35" s="2550"/>
      <c r="F35" s="2550"/>
      <c r="G35" s="2550"/>
    </row>
    <row r="36" spans="5:7" ht="12">
      <c r="E36" s="2550"/>
      <c r="F36" s="2550"/>
      <c r="G36" s="2550"/>
    </row>
    <row r="38" spans="6:7" ht="12">
      <c r="F38" s="2551"/>
      <c r="G38" s="2551"/>
    </row>
    <row r="40" spans="6:7" ht="12">
      <c r="F40" s="2550"/>
      <c r="G40" s="255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">
      <selection activeCell="B1" sqref="B1"/>
    </sheetView>
  </sheetViews>
  <sheetFormatPr defaultColWidth="9.140625" defaultRowHeight="12.75"/>
  <cols>
    <col min="1" max="1" width="0" style="2552" hidden="1" customWidth="1"/>
    <col min="2" max="2" width="7.57421875" style="2552" customWidth="1"/>
    <col min="3" max="3" width="50.00390625" style="2552" customWidth="1"/>
    <col min="4" max="4" width="14.28125" style="2552" customWidth="1"/>
    <col min="5" max="5" width="10.7109375" style="2552" customWidth="1"/>
    <col min="6" max="6" width="9.28125" style="2552" customWidth="1"/>
    <col min="7" max="7" width="11.140625" style="2552" customWidth="1"/>
    <col min="8" max="8" width="10.421875" style="2552" customWidth="1"/>
    <col min="9" max="9" width="8.57421875" style="2553" customWidth="1"/>
    <col min="10" max="10" width="3.57421875" style="2554" customWidth="1"/>
    <col min="11" max="16384" width="9.140625" style="2554" customWidth="1"/>
  </cols>
  <sheetData>
    <row r="1" spans="1:9" s="2555" customFormat="1" ht="33" customHeight="1">
      <c r="A1" s="2552"/>
      <c r="B1" s="3467" t="s">
        <v>306</v>
      </c>
      <c r="C1" s="3467"/>
      <c r="D1" s="3467"/>
      <c r="E1" s="3467"/>
      <c r="F1" s="3467"/>
      <c r="G1" s="3467"/>
      <c r="H1" s="3467"/>
      <c r="I1" s="2553"/>
    </row>
    <row r="2" spans="1:9" s="2555" customFormat="1" ht="17.25" customHeight="1">
      <c r="A2" s="2552"/>
      <c r="B2" s="2556"/>
      <c r="C2" s="2556"/>
      <c r="D2" s="2556"/>
      <c r="E2" s="2556"/>
      <c r="F2" s="2556"/>
      <c r="G2" s="2556"/>
      <c r="H2" s="2556"/>
      <c r="I2" s="2553"/>
    </row>
    <row r="3" spans="1:9" s="2555" customFormat="1" ht="12">
      <c r="A3" s="2552"/>
      <c r="B3" s="2552"/>
      <c r="C3" s="2552"/>
      <c r="D3" s="2552"/>
      <c r="E3" s="2552"/>
      <c r="F3" s="2552"/>
      <c r="G3" s="2552"/>
      <c r="H3" s="2552"/>
      <c r="I3" s="2553"/>
    </row>
    <row r="4" spans="1:11" s="2555" customFormat="1" ht="52.5" customHeight="1">
      <c r="A4" s="2557"/>
      <c r="B4" s="2558" t="s">
        <v>1</v>
      </c>
      <c r="C4" s="2559" t="s">
        <v>2</v>
      </c>
      <c r="D4" s="2559" t="s">
        <v>3</v>
      </c>
      <c r="E4" s="2560" t="s">
        <v>4</v>
      </c>
      <c r="F4" s="2560" t="s">
        <v>5</v>
      </c>
      <c r="G4" s="2560" t="s">
        <v>6</v>
      </c>
      <c r="H4" s="2561" t="s">
        <v>7</v>
      </c>
      <c r="I4" s="2562"/>
      <c r="J4" s="2563"/>
      <c r="K4" s="2563"/>
    </row>
    <row r="5" spans="1:11" s="2555" customFormat="1" ht="24.75" customHeight="1">
      <c r="A5" s="2552"/>
      <c r="B5" s="2564">
        <v>1</v>
      </c>
      <c r="C5" s="2565" t="s">
        <v>8</v>
      </c>
      <c r="D5" s="2565" t="s">
        <v>9</v>
      </c>
      <c r="E5" s="2566">
        <v>1</v>
      </c>
      <c r="F5" s="2566">
        <v>1</v>
      </c>
      <c r="G5" s="2567">
        <v>5460</v>
      </c>
      <c r="H5" s="2568">
        <v>5460</v>
      </c>
      <c r="I5" s="2569"/>
      <c r="J5" s="2563"/>
      <c r="K5" s="2563"/>
    </row>
    <row r="6" spans="1:11" s="2555" customFormat="1" ht="25.5" customHeight="1">
      <c r="A6" s="2552"/>
      <c r="B6" s="2564">
        <v>2</v>
      </c>
      <c r="C6" s="2565" t="s">
        <v>10</v>
      </c>
      <c r="D6" s="2565" t="s">
        <v>11</v>
      </c>
      <c r="E6" s="2566">
        <v>0.1</v>
      </c>
      <c r="F6" s="2566">
        <v>2</v>
      </c>
      <c r="G6" s="2567">
        <v>6500</v>
      </c>
      <c r="H6" s="2568">
        <v>1300</v>
      </c>
      <c r="I6" s="2569"/>
      <c r="J6" s="2563"/>
      <c r="K6" s="2563"/>
    </row>
    <row r="7" spans="1:11" s="2555" customFormat="1" ht="22.5" customHeight="1">
      <c r="A7" s="2552"/>
      <c r="B7" s="2564">
        <v>3</v>
      </c>
      <c r="C7" s="2565" t="s">
        <v>12</v>
      </c>
      <c r="D7" s="2565" t="s">
        <v>13</v>
      </c>
      <c r="E7" s="2566">
        <v>4</v>
      </c>
      <c r="F7" s="2566">
        <v>2</v>
      </c>
      <c r="G7" s="2567">
        <v>146.72</v>
      </c>
      <c r="H7" s="2568">
        <v>1173.76</v>
      </c>
      <c r="I7" s="2569"/>
      <c r="J7" s="2563"/>
      <c r="K7" s="2563"/>
    </row>
    <row r="8" spans="1:11" s="2555" customFormat="1" ht="31.5" customHeight="1">
      <c r="A8" s="2552"/>
      <c r="B8" s="2564">
        <v>4</v>
      </c>
      <c r="C8" s="2565" t="s">
        <v>14</v>
      </c>
      <c r="D8" s="2570" t="s">
        <v>15</v>
      </c>
      <c r="E8" s="2566">
        <v>0.4134</v>
      </c>
      <c r="F8" s="2566">
        <v>2</v>
      </c>
      <c r="G8" s="2567">
        <v>1500</v>
      </c>
      <c r="H8" s="2568">
        <v>1240.2</v>
      </c>
      <c r="I8" s="2569"/>
      <c r="J8" s="2563"/>
      <c r="K8" s="2563"/>
    </row>
    <row r="9" spans="1:11" s="2555" customFormat="1" ht="31.5" customHeight="1">
      <c r="A9" s="2552"/>
      <c r="B9" s="2564">
        <v>5</v>
      </c>
      <c r="C9" s="2565" t="s">
        <v>16</v>
      </c>
      <c r="D9" s="2570" t="s">
        <v>15</v>
      </c>
      <c r="E9" s="2566">
        <v>0.4134</v>
      </c>
      <c r="F9" s="2566">
        <v>2</v>
      </c>
      <c r="G9" s="2567">
        <v>1440</v>
      </c>
      <c r="H9" s="2568">
        <v>1190.5919999999999</v>
      </c>
      <c r="I9" s="2569"/>
      <c r="J9" s="2563"/>
      <c r="K9" s="2563"/>
    </row>
    <row r="10" spans="1:11" s="2555" customFormat="1" ht="32.25" customHeight="1">
      <c r="A10" s="2552"/>
      <c r="B10" s="2564">
        <v>6</v>
      </c>
      <c r="C10" s="2565" t="s">
        <v>17</v>
      </c>
      <c r="D10" s="2570" t="s">
        <v>15</v>
      </c>
      <c r="E10" s="2566">
        <v>0.4134</v>
      </c>
      <c r="F10" s="2566">
        <v>1</v>
      </c>
      <c r="G10" s="2567">
        <v>1320</v>
      </c>
      <c r="H10" s="2568">
        <v>545.688</v>
      </c>
      <c r="I10" s="2569"/>
      <c r="J10" s="2563"/>
      <c r="K10" s="2563"/>
    </row>
    <row r="11" spans="1:11" s="2555" customFormat="1" ht="26.25" customHeight="1">
      <c r="A11" s="2552"/>
      <c r="B11" s="2564">
        <v>7</v>
      </c>
      <c r="C11" s="2565" t="s">
        <v>18</v>
      </c>
      <c r="D11" s="2570" t="s">
        <v>19</v>
      </c>
      <c r="E11" s="2566">
        <v>0.1</v>
      </c>
      <c r="F11" s="2566">
        <v>1</v>
      </c>
      <c r="G11" s="2567">
        <v>559.29</v>
      </c>
      <c r="H11" s="2568">
        <v>55.929</v>
      </c>
      <c r="I11" s="2569"/>
      <c r="J11" s="2563"/>
      <c r="K11" s="2563"/>
    </row>
    <row r="12" spans="1:11" s="2555" customFormat="1" ht="41.25" customHeight="1">
      <c r="A12" s="2552"/>
      <c r="B12" s="2564">
        <v>8</v>
      </c>
      <c r="C12" s="2565" t="s">
        <v>20</v>
      </c>
      <c r="D12" s="2570" t="s">
        <v>15</v>
      </c>
      <c r="E12" s="2566">
        <v>0.4134</v>
      </c>
      <c r="F12" s="2566">
        <v>2</v>
      </c>
      <c r="G12" s="2567">
        <v>3003.38</v>
      </c>
      <c r="H12" s="2568">
        <v>2483.194584</v>
      </c>
      <c r="I12" s="2569"/>
      <c r="J12" s="2563"/>
      <c r="K12" s="2563"/>
    </row>
    <row r="13" spans="1:11" s="2555" customFormat="1" ht="54" customHeight="1">
      <c r="A13" s="2552"/>
      <c r="B13" s="2564">
        <v>9</v>
      </c>
      <c r="C13" s="2565" t="s">
        <v>21</v>
      </c>
      <c r="D13" s="2570" t="s">
        <v>15</v>
      </c>
      <c r="E13" s="2566">
        <v>0.4134</v>
      </c>
      <c r="F13" s="2566">
        <v>2</v>
      </c>
      <c r="G13" s="2571">
        <v>1710</v>
      </c>
      <c r="H13" s="2568">
        <v>1413.828</v>
      </c>
      <c r="I13" s="2569"/>
      <c r="J13" s="2563"/>
      <c r="K13" s="2563"/>
    </row>
    <row r="14" spans="1:11" s="2555" customFormat="1" ht="27.75" customHeight="1">
      <c r="A14" s="2552"/>
      <c r="B14" s="2564">
        <v>10</v>
      </c>
      <c r="C14" s="2565" t="s">
        <v>25</v>
      </c>
      <c r="D14" s="2570" t="s">
        <v>15</v>
      </c>
      <c r="E14" s="2566">
        <v>0.4134</v>
      </c>
      <c r="F14" s="2566">
        <v>1</v>
      </c>
      <c r="G14" s="2572">
        <v>9936</v>
      </c>
      <c r="H14" s="2568">
        <v>4107.5424</v>
      </c>
      <c r="I14" s="2569"/>
      <c r="J14" s="2563"/>
      <c r="K14" s="2563"/>
    </row>
    <row r="15" spans="1:11" s="2555" customFormat="1" ht="24.75" customHeight="1">
      <c r="A15" s="2552"/>
      <c r="B15" s="2564">
        <v>11</v>
      </c>
      <c r="C15" s="2565" t="s">
        <v>26</v>
      </c>
      <c r="D15" s="2570" t="s">
        <v>9</v>
      </c>
      <c r="E15" s="2566">
        <v>1</v>
      </c>
      <c r="F15" s="2566">
        <v>1</v>
      </c>
      <c r="G15" s="2572">
        <v>3036.14</v>
      </c>
      <c r="H15" s="2568">
        <v>3036.14</v>
      </c>
      <c r="I15" s="2569"/>
      <c r="J15" s="2563"/>
      <c r="K15" s="2563"/>
    </row>
    <row r="16" spans="1:11" s="2555" customFormat="1" ht="46.5" customHeight="1">
      <c r="A16" s="2552"/>
      <c r="B16" s="2564">
        <v>12</v>
      </c>
      <c r="C16" s="2565" t="s">
        <v>29</v>
      </c>
      <c r="D16" s="2570" t="s">
        <v>30</v>
      </c>
      <c r="E16" s="2566">
        <v>0.4134</v>
      </c>
      <c r="F16" s="2566">
        <v>1</v>
      </c>
      <c r="G16" s="2567">
        <v>8039</v>
      </c>
      <c r="H16" s="2568">
        <v>3323.3226</v>
      </c>
      <c r="I16" s="2569"/>
      <c r="J16" s="2563"/>
      <c r="K16" s="2563"/>
    </row>
    <row r="17" spans="1:11" s="2555" customFormat="1" ht="24" customHeight="1">
      <c r="A17" s="2552"/>
      <c r="B17" s="2564">
        <v>13</v>
      </c>
      <c r="C17" s="2565" t="s">
        <v>32</v>
      </c>
      <c r="D17" s="2565" t="s">
        <v>33</v>
      </c>
      <c r="E17" s="2566">
        <v>50</v>
      </c>
      <c r="F17" s="2566" t="s">
        <v>34</v>
      </c>
      <c r="G17" s="2567">
        <v>22.39</v>
      </c>
      <c r="H17" s="2568">
        <v>1119.5</v>
      </c>
      <c r="I17" s="2569"/>
      <c r="J17" s="2563"/>
      <c r="K17" s="2563"/>
    </row>
    <row r="18" spans="1:11" s="2555" customFormat="1" ht="27.75" customHeight="1">
      <c r="A18" s="2552"/>
      <c r="B18" s="2564">
        <v>14</v>
      </c>
      <c r="C18" s="2565" t="s">
        <v>35</v>
      </c>
      <c r="D18" s="2565" t="s">
        <v>36</v>
      </c>
      <c r="E18" s="2566">
        <v>1</v>
      </c>
      <c r="F18" s="2566" t="s">
        <v>34</v>
      </c>
      <c r="G18" s="2567">
        <v>408.6</v>
      </c>
      <c r="H18" s="2568">
        <v>408.6</v>
      </c>
      <c r="I18" s="2569"/>
      <c r="J18" s="2563"/>
      <c r="K18" s="2563"/>
    </row>
    <row r="19" spans="1:11" s="2555" customFormat="1" ht="24.75" customHeight="1">
      <c r="A19" s="2552"/>
      <c r="B19" s="2564">
        <v>15</v>
      </c>
      <c r="C19" s="2565" t="s">
        <v>37</v>
      </c>
      <c r="D19" s="2565" t="s">
        <v>38</v>
      </c>
      <c r="E19" s="2566">
        <v>10</v>
      </c>
      <c r="F19" s="2566" t="s">
        <v>34</v>
      </c>
      <c r="G19" s="2567">
        <v>20.13</v>
      </c>
      <c r="H19" s="2568">
        <v>201.3</v>
      </c>
      <c r="I19" s="2569"/>
      <c r="J19" s="2563"/>
      <c r="K19" s="2563"/>
    </row>
    <row r="20" spans="1:11" s="2555" customFormat="1" ht="36" customHeight="1">
      <c r="A20" s="2552"/>
      <c r="B20" s="2564">
        <v>16</v>
      </c>
      <c r="C20" s="2565" t="s">
        <v>39</v>
      </c>
      <c r="D20" s="2565" t="s">
        <v>33</v>
      </c>
      <c r="E20" s="2566">
        <v>20</v>
      </c>
      <c r="F20" s="2566" t="s">
        <v>34</v>
      </c>
      <c r="G20" s="2567">
        <v>41.8</v>
      </c>
      <c r="H20" s="2568">
        <v>836</v>
      </c>
      <c r="I20" s="2569"/>
      <c r="J20" s="2563"/>
      <c r="K20" s="2563"/>
    </row>
    <row r="21" spans="1:11" s="2555" customFormat="1" ht="33.75" customHeight="1">
      <c r="A21" s="2552"/>
      <c r="B21" s="2564">
        <v>17</v>
      </c>
      <c r="C21" s="2565" t="s">
        <v>40</v>
      </c>
      <c r="D21" s="2565" t="s">
        <v>38</v>
      </c>
      <c r="E21" s="2566">
        <v>10</v>
      </c>
      <c r="F21" s="2566" t="s">
        <v>34</v>
      </c>
      <c r="G21" s="2567">
        <v>170.7</v>
      </c>
      <c r="H21" s="2568">
        <v>1707</v>
      </c>
      <c r="I21" s="2569"/>
      <c r="J21" s="2563"/>
      <c r="K21" s="2563"/>
    </row>
    <row r="22" spans="1:11" s="2555" customFormat="1" ht="36" customHeight="1">
      <c r="A22" s="2552"/>
      <c r="B22" s="2564">
        <v>18</v>
      </c>
      <c r="C22" s="2565" t="s">
        <v>41</v>
      </c>
      <c r="D22" s="2565" t="s">
        <v>38</v>
      </c>
      <c r="E22" s="2566">
        <v>10</v>
      </c>
      <c r="F22" s="2566" t="s">
        <v>34</v>
      </c>
      <c r="G22" s="2567">
        <v>183.3</v>
      </c>
      <c r="H22" s="2568">
        <v>1833</v>
      </c>
      <c r="I22" s="2569"/>
      <c r="J22" s="2563"/>
      <c r="K22" s="2563"/>
    </row>
    <row r="23" spans="1:11" s="2555" customFormat="1" ht="33.75" customHeight="1">
      <c r="A23" s="2552"/>
      <c r="B23" s="2564">
        <v>19</v>
      </c>
      <c r="C23" s="2565" t="s">
        <v>42</v>
      </c>
      <c r="D23" s="2565" t="s">
        <v>38</v>
      </c>
      <c r="E23" s="2566">
        <v>20</v>
      </c>
      <c r="F23" s="2566" t="s">
        <v>34</v>
      </c>
      <c r="G23" s="2567">
        <v>36.39</v>
      </c>
      <c r="H23" s="2568">
        <v>727.8</v>
      </c>
      <c r="I23" s="2569"/>
      <c r="J23" s="2563"/>
      <c r="K23" s="2563"/>
    </row>
    <row r="24" spans="1:11" s="2555" customFormat="1" ht="36" customHeight="1">
      <c r="A24" s="2552"/>
      <c r="B24" s="2564">
        <v>20</v>
      </c>
      <c r="C24" s="2565" t="s">
        <v>43</v>
      </c>
      <c r="D24" s="2565" t="s">
        <v>38</v>
      </c>
      <c r="E24" s="2566">
        <v>20</v>
      </c>
      <c r="F24" s="2566" t="s">
        <v>34</v>
      </c>
      <c r="G24" s="2567">
        <v>137</v>
      </c>
      <c r="H24" s="2568">
        <v>2740</v>
      </c>
      <c r="I24" s="2569"/>
      <c r="J24" s="2563"/>
      <c r="K24" s="2563"/>
    </row>
    <row r="25" spans="2:11" ht="39.75" customHeight="1">
      <c r="B25" s="2564">
        <v>21</v>
      </c>
      <c r="C25" s="2565" t="s">
        <v>50</v>
      </c>
      <c r="D25" s="2565" t="s">
        <v>15</v>
      </c>
      <c r="E25" s="2566">
        <v>0.4134</v>
      </c>
      <c r="F25" s="2566">
        <v>12</v>
      </c>
      <c r="G25" s="2567">
        <v>3290</v>
      </c>
      <c r="H25" s="2568">
        <v>16321.032</v>
      </c>
      <c r="I25" s="2569"/>
      <c r="J25" s="2573"/>
      <c r="K25" s="2573"/>
    </row>
    <row r="26" spans="2:11" ht="21.75" customHeight="1">
      <c r="B26" s="2564">
        <v>22</v>
      </c>
      <c r="C26" s="2565" t="s">
        <v>46</v>
      </c>
      <c r="D26" s="2565"/>
      <c r="E26" s="2566"/>
      <c r="F26" s="2566" t="s">
        <v>47</v>
      </c>
      <c r="G26" s="2567"/>
      <c r="H26" s="2568">
        <v>6349.824</v>
      </c>
      <c r="I26" s="2569"/>
      <c r="J26" s="2573"/>
      <c r="K26" s="2573"/>
    </row>
    <row r="27" spans="2:11" ht="21.75" customHeight="1">
      <c r="B27" s="2564">
        <v>23</v>
      </c>
      <c r="C27" s="2565" t="s">
        <v>48</v>
      </c>
      <c r="D27" s="2565" t="s">
        <v>38</v>
      </c>
      <c r="E27" s="2566"/>
      <c r="F27" s="2566"/>
      <c r="G27" s="2567"/>
      <c r="H27" s="2568">
        <v>1041.768</v>
      </c>
      <c r="I27" s="2569"/>
      <c r="J27" s="2573"/>
      <c r="K27" s="2573"/>
    </row>
    <row r="28" spans="2:11" ht="18.75" customHeight="1">
      <c r="B28" s="2564">
        <v>24</v>
      </c>
      <c r="C28" s="2565" t="s">
        <v>137</v>
      </c>
      <c r="D28" s="2565"/>
      <c r="E28" s="2566"/>
      <c r="F28" s="2566"/>
      <c r="G28" s="2567"/>
      <c r="H28" s="2568">
        <v>26000</v>
      </c>
      <c r="I28" s="2569"/>
      <c r="J28" s="2573"/>
      <c r="K28" s="2573"/>
    </row>
    <row r="29" spans="2:11" ht="12">
      <c r="B29" s="2574" t="s">
        <v>53</v>
      </c>
      <c r="C29" s="2574"/>
      <c r="D29" s="2574"/>
      <c r="E29" s="2574"/>
      <c r="F29" s="2574"/>
      <c r="G29" s="2575"/>
      <c r="H29" s="2576">
        <v>84616.020584</v>
      </c>
      <c r="I29" s="2562"/>
      <c r="J29" s="2573"/>
      <c r="K29" s="2573"/>
    </row>
    <row r="32" ht="12">
      <c r="H32" s="2577"/>
    </row>
    <row r="35" spans="7:8" ht="12">
      <c r="G35" s="2578"/>
      <c r="H35" s="2578"/>
    </row>
    <row r="37" spans="7:8" ht="12">
      <c r="G37" s="2579"/>
      <c r="H37" s="2579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B1">
      <selection activeCell="B1" sqref="B1"/>
    </sheetView>
  </sheetViews>
  <sheetFormatPr defaultColWidth="9.140625" defaultRowHeight="12.75"/>
  <cols>
    <col min="1" max="1" width="0" style="2580" hidden="1" customWidth="1"/>
    <col min="2" max="2" width="7.00390625" style="2580" customWidth="1"/>
    <col min="3" max="3" width="50.00390625" style="2580" customWidth="1"/>
    <col min="4" max="4" width="14.00390625" style="2580" customWidth="1"/>
    <col min="5" max="5" width="13.140625" style="2580" customWidth="1"/>
    <col min="6" max="6" width="9.28125" style="2580" customWidth="1"/>
    <col min="7" max="7" width="11.8515625" style="2580" customWidth="1"/>
    <col min="8" max="8" width="10.140625" style="2580" customWidth="1"/>
    <col min="9" max="9" width="6.140625" style="2581" customWidth="1"/>
    <col min="10" max="10" width="6.57421875" style="2582" customWidth="1"/>
    <col min="11" max="16384" width="9.140625" style="2582" customWidth="1"/>
  </cols>
  <sheetData>
    <row r="1" spans="1:9" s="2583" customFormat="1" ht="33" customHeight="1">
      <c r="A1" s="2580"/>
      <c r="B1" s="3468" t="s">
        <v>307</v>
      </c>
      <c r="C1" s="3468"/>
      <c r="D1" s="3468"/>
      <c r="E1" s="3468"/>
      <c r="F1" s="3468"/>
      <c r="G1" s="3468"/>
      <c r="H1" s="3468"/>
      <c r="I1" s="2581"/>
    </row>
    <row r="2" spans="1:9" s="2583" customFormat="1" ht="16.5" customHeight="1">
      <c r="A2" s="2580"/>
      <c r="B2" s="2584"/>
      <c r="C2" s="2584"/>
      <c r="D2" s="2584"/>
      <c r="E2" s="2584"/>
      <c r="F2" s="2584"/>
      <c r="G2" s="2584"/>
      <c r="H2" s="2584"/>
      <c r="I2" s="2581"/>
    </row>
    <row r="3" spans="1:11" s="2583" customFormat="1" ht="52.5" customHeight="1">
      <c r="A3" s="2585"/>
      <c r="B3" s="2586" t="s">
        <v>1</v>
      </c>
      <c r="C3" s="2587" t="s">
        <v>2</v>
      </c>
      <c r="D3" s="2587" t="s">
        <v>3</v>
      </c>
      <c r="E3" s="2588" t="s">
        <v>4</v>
      </c>
      <c r="F3" s="2588" t="s">
        <v>5</v>
      </c>
      <c r="G3" s="2588" t="s">
        <v>6</v>
      </c>
      <c r="H3" s="2589" t="s">
        <v>7</v>
      </c>
      <c r="I3" s="2590"/>
      <c r="J3" s="2591"/>
      <c r="K3" s="2591"/>
    </row>
    <row r="4" spans="1:11" s="2583" customFormat="1" ht="24.75" customHeight="1">
      <c r="A4" s="2580"/>
      <c r="B4" s="2592">
        <v>1</v>
      </c>
      <c r="C4" s="2593" t="s">
        <v>8</v>
      </c>
      <c r="D4" s="2593" t="s">
        <v>9</v>
      </c>
      <c r="E4" s="2594">
        <v>1</v>
      </c>
      <c r="F4" s="2594">
        <v>1</v>
      </c>
      <c r="G4" s="2595">
        <v>5460</v>
      </c>
      <c r="H4" s="2596">
        <v>5460</v>
      </c>
      <c r="I4" s="2597"/>
      <c r="J4" s="2591"/>
      <c r="K4" s="2591"/>
    </row>
    <row r="5" spans="1:11" s="2583" customFormat="1" ht="25.5" customHeight="1">
      <c r="A5" s="2580"/>
      <c r="B5" s="2592">
        <v>2</v>
      </c>
      <c r="C5" s="2593" t="s">
        <v>10</v>
      </c>
      <c r="D5" s="2593" t="s">
        <v>11</v>
      </c>
      <c r="E5" s="2594">
        <v>0.4</v>
      </c>
      <c r="F5" s="2594">
        <v>2</v>
      </c>
      <c r="G5" s="2595">
        <v>6500</v>
      </c>
      <c r="H5" s="2596">
        <v>5200</v>
      </c>
      <c r="I5" s="2597"/>
      <c r="J5" s="2591"/>
      <c r="K5" s="2591"/>
    </row>
    <row r="6" spans="1:11" s="2583" customFormat="1" ht="22.5" customHeight="1">
      <c r="A6" s="2580"/>
      <c r="B6" s="2592">
        <v>3</v>
      </c>
      <c r="C6" s="2593" t="s">
        <v>12</v>
      </c>
      <c r="D6" s="2593" t="s">
        <v>13</v>
      </c>
      <c r="E6" s="2594">
        <v>40</v>
      </c>
      <c r="F6" s="2594">
        <v>2</v>
      </c>
      <c r="G6" s="2595">
        <v>146.72</v>
      </c>
      <c r="H6" s="2596">
        <v>11737.6</v>
      </c>
      <c r="I6" s="2597"/>
      <c r="J6" s="2591"/>
      <c r="K6" s="2591"/>
    </row>
    <row r="7" spans="1:11" s="2583" customFormat="1" ht="40.5" customHeight="1">
      <c r="A7" s="2580"/>
      <c r="B7" s="2592">
        <v>4</v>
      </c>
      <c r="C7" s="2593" t="s">
        <v>256</v>
      </c>
      <c r="D7" s="2598" t="s">
        <v>15</v>
      </c>
      <c r="E7" s="2594">
        <v>2.5223</v>
      </c>
      <c r="F7" s="2594">
        <v>2</v>
      </c>
      <c r="G7" s="2595">
        <v>1500</v>
      </c>
      <c r="H7" s="2596">
        <v>7566.9</v>
      </c>
      <c r="I7" s="2597"/>
      <c r="J7" s="2591"/>
      <c r="K7" s="2591"/>
    </row>
    <row r="8" spans="1:11" s="2583" customFormat="1" ht="45.75" customHeight="1">
      <c r="A8" s="2580"/>
      <c r="B8" s="2592">
        <v>5</v>
      </c>
      <c r="C8" s="2593" t="s">
        <v>257</v>
      </c>
      <c r="D8" s="2598" t="s">
        <v>15</v>
      </c>
      <c r="E8" s="2594">
        <v>2.5223</v>
      </c>
      <c r="F8" s="2594">
        <v>2</v>
      </c>
      <c r="G8" s="2595">
        <v>1440</v>
      </c>
      <c r="H8" s="2596">
        <v>7264.224</v>
      </c>
      <c r="I8" s="2597"/>
      <c r="J8" s="2591"/>
      <c r="K8" s="2591"/>
    </row>
    <row r="9" spans="1:11" s="2583" customFormat="1" ht="25.5" customHeight="1">
      <c r="A9" s="2580"/>
      <c r="B9" s="2592">
        <v>6</v>
      </c>
      <c r="C9" s="2593" t="s">
        <v>17</v>
      </c>
      <c r="D9" s="2598" t="s">
        <v>15</v>
      </c>
      <c r="E9" s="2594">
        <v>2.5223</v>
      </c>
      <c r="F9" s="2594">
        <v>2</v>
      </c>
      <c r="G9" s="2595">
        <v>1320</v>
      </c>
      <c r="H9" s="2596">
        <v>6658.872</v>
      </c>
      <c r="I9" s="2597"/>
      <c r="J9" s="2591"/>
      <c r="K9" s="2591"/>
    </row>
    <row r="10" spans="1:11" s="2583" customFormat="1" ht="26.25" customHeight="1">
      <c r="A10" s="2580"/>
      <c r="B10" s="2592">
        <v>7</v>
      </c>
      <c r="C10" s="2593" t="s">
        <v>18</v>
      </c>
      <c r="D10" s="2598" t="s">
        <v>19</v>
      </c>
      <c r="E10" s="2594">
        <v>0.8</v>
      </c>
      <c r="F10" s="2594">
        <v>2</v>
      </c>
      <c r="G10" s="2595">
        <v>559.29</v>
      </c>
      <c r="H10" s="2596">
        <v>894.864</v>
      </c>
      <c r="I10" s="2597"/>
      <c r="J10" s="2591"/>
      <c r="K10" s="2591"/>
    </row>
    <row r="11" spans="1:11" s="2583" customFormat="1" ht="48.75" customHeight="1">
      <c r="A11" s="2580"/>
      <c r="B11" s="2592">
        <v>8</v>
      </c>
      <c r="C11" s="2593" t="s">
        <v>20</v>
      </c>
      <c r="D11" s="2598" t="s">
        <v>15</v>
      </c>
      <c r="E11" s="2594">
        <v>2.5223</v>
      </c>
      <c r="F11" s="2594">
        <v>1</v>
      </c>
      <c r="G11" s="2595">
        <v>3003.38</v>
      </c>
      <c r="H11" s="2596">
        <v>7575.425374</v>
      </c>
      <c r="I11" s="2597"/>
      <c r="J11" s="2591"/>
      <c r="K11" s="2591"/>
    </row>
    <row r="12" spans="1:11" s="2583" customFormat="1" ht="59.25" customHeight="1">
      <c r="A12" s="2580"/>
      <c r="B12" s="2592">
        <v>9</v>
      </c>
      <c r="C12" s="2593" t="s">
        <v>21</v>
      </c>
      <c r="D12" s="2598" t="s">
        <v>15</v>
      </c>
      <c r="E12" s="2594">
        <v>2.5223</v>
      </c>
      <c r="F12" s="2594">
        <v>2</v>
      </c>
      <c r="G12" s="2599">
        <v>1710</v>
      </c>
      <c r="H12" s="2596">
        <v>8626.266</v>
      </c>
      <c r="I12" s="2597"/>
      <c r="J12" s="2591"/>
      <c r="K12" s="2591"/>
    </row>
    <row r="13" spans="1:11" s="2583" customFormat="1" ht="23.25" customHeight="1">
      <c r="A13" s="2580"/>
      <c r="B13" s="2592">
        <v>10</v>
      </c>
      <c r="C13" s="2593" t="s">
        <v>22</v>
      </c>
      <c r="D13" s="2598" t="s">
        <v>23</v>
      </c>
      <c r="E13" s="2594">
        <v>1</v>
      </c>
      <c r="F13" s="2594">
        <v>2</v>
      </c>
      <c r="G13" s="2595">
        <v>5060.23</v>
      </c>
      <c r="H13" s="2596">
        <v>10120.46</v>
      </c>
      <c r="I13" s="2597"/>
      <c r="J13" s="2591"/>
      <c r="K13" s="2591"/>
    </row>
    <row r="14" spans="1:11" s="2583" customFormat="1" ht="27.75" customHeight="1">
      <c r="A14" s="2580"/>
      <c r="B14" s="2592">
        <v>11</v>
      </c>
      <c r="C14" s="2593" t="s">
        <v>24</v>
      </c>
      <c r="D14" s="2598" t="s">
        <v>15</v>
      </c>
      <c r="E14" s="2594">
        <v>2.5223</v>
      </c>
      <c r="F14" s="2594">
        <v>1</v>
      </c>
      <c r="G14" s="2595">
        <v>19.7</v>
      </c>
      <c r="H14" s="2596">
        <v>49.68931</v>
      </c>
      <c r="I14" s="2597"/>
      <c r="J14" s="2591"/>
      <c r="K14" s="2591"/>
    </row>
    <row r="15" spans="1:11" s="2583" customFormat="1" ht="24.75" customHeight="1">
      <c r="A15" s="2580"/>
      <c r="B15" s="2592">
        <v>12</v>
      </c>
      <c r="C15" s="2593" t="s">
        <v>25</v>
      </c>
      <c r="D15" s="2598" t="s">
        <v>15</v>
      </c>
      <c r="E15" s="2594">
        <v>2.5223</v>
      </c>
      <c r="F15" s="2594">
        <v>1</v>
      </c>
      <c r="G15" s="2600">
        <v>9936</v>
      </c>
      <c r="H15" s="2596">
        <v>25061.572799999998</v>
      </c>
      <c r="I15" s="2597"/>
      <c r="J15" s="2591"/>
      <c r="K15" s="2591"/>
    </row>
    <row r="16" spans="1:11" s="2583" customFormat="1" ht="24.75" customHeight="1">
      <c r="A16" s="2580"/>
      <c r="B16" s="2592">
        <v>13</v>
      </c>
      <c r="C16" s="2593" t="s">
        <v>26</v>
      </c>
      <c r="D16" s="2593" t="s">
        <v>9</v>
      </c>
      <c r="E16" s="2594">
        <v>1</v>
      </c>
      <c r="F16" s="2594">
        <v>2</v>
      </c>
      <c r="G16" s="2600">
        <v>3036.14</v>
      </c>
      <c r="H16" s="2596">
        <v>6072.28</v>
      </c>
      <c r="I16" s="2597"/>
      <c r="J16" s="2591"/>
      <c r="K16" s="2591"/>
    </row>
    <row r="17" spans="1:11" s="2583" customFormat="1" ht="90.75" customHeight="1">
      <c r="A17" s="2580"/>
      <c r="B17" s="2592">
        <v>14</v>
      </c>
      <c r="C17" s="2593" t="s">
        <v>258</v>
      </c>
      <c r="D17" s="2593" t="s">
        <v>28</v>
      </c>
      <c r="E17" s="2594">
        <v>3</v>
      </c>
      <c r="F17" s="2594">
        <v>12</v>
      </c>
      <c r="G17" s="2599">
        <v>266.33</v>
      </c>
      <c r="H17" s="2596">
        <v>9587.88</v>
      </c>
      <c r="I17" s="2597"/>
      <c r="J17" s="2591"/>
      <c r="K17" s="2591"/>
    </row>
    <row r="18" spans="1:11" s="2583" customFormat="1" ht="46.5" customHeight="1">
      <c r="A18" s="2580"/>
      <c r="B18" s="2592">
        <v>15</v>
      </c>
      <c r="C18" s="2593" t="s">
        <v>29</v>
      </c>
      <c r="D18" s="2593" t="s">
        <v>30</v>
      </c>
      <c r="E18" s="2594">
        <v>2.5223</v>
      </c>
      <c r="F18" s="2594">
        <v>1</v>
      </c>
      <c r="G18" s="2595">
        <v>14039</v>
      </c>
      <c r="H18" s="2596">
        <v>35410.5697</v>
      </c>
      <c r="I18" s="2597"/>
      <c r="J18" s="2591"/>
      <c r="K18" s="2591"/>
    </row>
    <row r="19" spans="1:11" s="2583" customFormat="1" ht="24" customHeight="1">
      <c r="A19" s="2580"/>
      <c r="B19" s="2592">
        <v>16</v>
      </c>
      <c r="C19" s="2593" t="s">
        <v>32</v>
      </c>
      <c r="D19" s="2593" t="s">
        <v>33</v>
      </c>
      <c r="E19" s="2594">
        <v>400</v>
      </c>
      <c r="F19" s="2594" t="s">
        <v>34</v>
      </c>
      <c r="G19" s="2595">
        <v>22.39</v>
      </c>
      <c r="H19" s="2596">
        <v>8956</v>
      </c>
      <c r="I19" s="2597"/>
      <c r="J19" s="2591"/>
      <c r="K19" s="2591"/>
    </row>
    <row r="20" spans="1:11" s="2583" customFormat="1" ht="27.75" customHeight="1">
      <c r="A20" s="2580"/>
      <c r="B20" s="2592">
        <v>17</v>
      </c>
      <c r="C20" s="2593" t="s">
        <v>35</v>
      </c>
      <c r="D20" s="2593" t="s">
        <v>36</v>
      </c>
      <c r="E20" s="2594">
        <v>1</v>
      </c>
      <c r="F20" s="2594" t="s">
        <v>34</v>
      </c>
      <c r="G20" s="2595">
        <v>408.6</v>
      </c>
      <c r="H20" s="2596">
        <v>408.6</v>
      </c>
      <c r="I20" s="2597"/>
      <c r="J20" s="2591"/>
      <c r="K20" s="2591"/>
    </row>
    <row r="21" spans="1:11" s="2583" customFormat="1" ht="24.75" customHeight="1">
      <c r="A21" s="2580"/>
      <c r="B21" s="2592">
        <v>18</v>
      </c>
      <c r="C21" s="2593" t="s">
        <v>37</v>
      </c>
      <c r="D21" s="2593" t="s">
        <v>38</v>
      </c>
      <c r="E21" s="2594">
        <v>100</v>
      </c>
      <c r="F21" s="2594" t="s">
        <v>34</v>
      </c>
      <c r="G21" s="2595">
        <v>20.13</v>
      </c>
      <c r="H21" s="2596">
        <v>2013</v>
      </c>
      <c r="I21" s="2597"/>
      <c r="J21" s="2591"/>
      <c r="K21" s="2591"/>
    </row>
    <row r="22" spans="1:11" s="2583" customFormat="1" ht="36" customHeight="1">
      <c r="A22" s="2580"/>
      <c r="B22" s="2592">
        <v>19</v>
      </c>
      <c r="C22" s="2593" t="s">
        <v>39</v>
      </c>
      <c r="D22" s="2593" t="s">
        <v>33</v>
      </c>
      <c r="E22" s="2594">
        <v>100</v>
      </c>
      <c r="F22" s="2594" t="s">
        <v>34</v>
      </c>
      <c r="G22" s="2595">
        <v>41.8</v>
      </c>
      <c r="H22" s="2596">
        <v>4180</v>
      </c>
      <c r="I22" s="2597"/>
      <c r="J22" s="2591"/>
      <c r="K22" s="2591"/>
    </row>
    <row r="23" spans="1:11" s="2583" customFormat="1" ht="33.75" customHeight="1">
      <c r="A23" s="2580"/>
      <c r="B23" s="2592">
        <v>20</v>
      </c>
      <c r="C23" s="2593" t="s">
        <v>40</v>
      </c>
      <c r="D23" s="2593" t="s">
        <v>38</v>
      </c>
      <c r="E23" s="2594">
        <v>100</v>
      </c>
      <c r="F23" s="2594" t="s">
        <v>34</v>
      </c>
      <c r="G23" s="2595">
        <v>170.7</v>
      </c>
      <c r="H23" s="2596">
        <v>17070</v>
      </c>
      <c r="I23" s="2597"/>
      <c r="J23" s="2591"/>
      <c r="K23" s="2591"/>
    </row>
    <row r="24" spans="1:11" s="2583" customFormat="1" ht="36" customHeight="1">
      <c r="A24" s="2580"/>
      <c r="B24" s="2592">
        <v>21</v>
      </c>
      <c r="C24" s="2593" t="s">
        <v>41</v>
      </c>
      <c r="D24" s="2593" t="s">
        <v>38</v>
      </c>
      <c r="E24" s="2594">
        <v>10</v>
      </c>
      <c r="F24" s="2594" t="s">
        <v>34</v>
      </c>
      <c r="G24" s="2595">
        <v>183.3</v>
      </c>
      <c r="H24" s="2596">
        <v>1833</v>
      </c>
      <c r="I24" s="2597"/>
      <c r="J24" s="2591"/>
      <c r="K24" s="2591"/>
    </row>
    <row r="25" spans="1:11" s="2583" customFormat="1" ht="33.75" customHeight="1">
      <c r="A25" s="2580"/>
      <c r="B25" s="2592">
        <v>22</v>
      </c>
      <c r="C25" s="2593" t="s">
        <v>42</v>
      </c>
      <c r="D25" s="2593" t="s">
        <v>38</v>
      </c>
      <c r="E25" s="2594">
        <v>20</v>
      </c>
      <c r="F25" s="2594" t="s">
        <v>34</v>
      </c>
      <c r="G25" s="2595">
        <v>36.39</v>
      </c>
      <c r="H25" s="2596">
        <v>727.8</v>
      </c>
      <c r="I25" s="2597"/>
      <c r="J25" s="2591"/>
      <c r="K25" s="2591"/>
    </row>
    <row r="26" spans="1:11" s="2583" customFormat="1" ht="36" customHeight="1">
      <c r="A26" s="2580"/>
      <c r="B26" s="2592">
        <v>23</v>
      </c>
      <c r="C26" s="2593" t="s">
        <v>43</v>
      </c>
      <c r="D26" s="2593" t="s">
        <v>38</v>
      </c>
      <c r="E26" s="2594">
        <v>100</v>
      </c>
      <c r="F26" s="2594" t="s">
        <v>34</v>
      </c>
      <c r="G26" s="2595">
        <v>137</v>
      </c>
      <c r="H26" s="2596">
        <v>13700</v>
      </c>
      <c r="I26" s="2597"/>
      <c r="J26" s="2591"/>
      <c r="K26" s="2591"/>
    </row>
    <row r="27" spans="1:11" s="2583" customFormat="1" ht="21" customHeight="1">
      <c r="A27" s="2580"/>
      <c r="B27" s="2592">
        <v>24</v>
      </c>
      <c r="C27" s="2593" t="s">
        <v>44</v>
      </c>
      <c r="D27" s="2593" t="s">
        <v>45</v>
      </c>
      <c r="E27" s="2594">
        <v>0</v>
      </c>
      <c r="F27" s="2594">
        <v>2</v>
      </c>
      <c r="G27" s="2595">
        <v>1514.7</v>
      </c>
      <c r="H27" s="2596">
        <v>0</v>
      </c>
      <c r="I27" s="2597"/>
      <c r="J27" s="2591"/>
      <c r="K27" s="2591"/>
    </row>
    <row r="28" spans="2:11" ht="21.75" customHeight="1">
      <c r="B28" s="2592">
        <v>25</v>
      </c>
      <c r="C28" s="2593" t="s">
        <v>50</v>
      </c>
      <c r="D28" s="2593" t="s">
        <v>15</v>
      </c>
      <c r="E28" s="2594">
        <v>2.5223</v>
      </c>
      <c r="F28" s="2594">
        <v>12</v>
      </c>
      <c r="G28" s="2595">
        <v>3290</v>
      </c>
      <c r="H28" s="2596">
        <v>99580.40400000001</v>
      </c>
      <c r="I28" s="2597"/>
      <c r="J28" s="2601"/>
      <c r="K28" s="2601"/>
    </row>
    <row r="29" spans="2:11" ht="21.75" customHeight="1">
      <c r="B29" s="2592">
        <v>26</v>
      </c>
      <c r="C29" s="2593" t="s">
        <v>46</v>
      </c>
      <c r="D29" s="2593"/>
      <c r="E29" s="2594"/>
      <c r="F29" s="2594" t="s">
        <v>47</v>
      </c>
      <c r="G29" s="2595"/>
      <c r="H29" s="2596">
        <v>38742.528</v>
      </c>
      <c r="I29" s="2597"/>
      <c r="J29" s="2601"/>
      <c r="K29" s="2601"/>
    </row>
    <row r="30" spans="2:11" ht="21.75" customHeight="1">
      <c r="B30" s="2592">
        <v>27</v>
      </c>
      <c r="C30" s="2593" t="s">
        <v>48</v>
      </c>
      <c r="D30" s="2593" t="s">
        <v>38</v>
      </c>
      <c r="E30" s="2594"/>
      <c r="F30" s="2594"/>
      <c r="G30" s="2595"/>
      <c r="H30" s="2596">
        <v>6356.196000000001</v>
      </c>
      <c r="I30" s="2597"/>
      <c r="J30" s="2601"/>
      <c r="K30" s="2601"/>
    </row>
    <row r="31" spans="2:11" ht="18.75" customHeight="1">
      <c r="B31" s="2592">
        <v>28</v>
      </c>
      <c r="C31" s="2593" t="s">
        <v>137</v>
      </c>
      <c r="D31" s="2593"/>
      <c r="E31" s="2594"/>
      <c r="F31" s="2594"/>
      <c r="G31" s="2595"/>
      <c r="H31" s="2596">
        <v>50000</v>
      </c>
      <c r="I31" s="2597"/>
      <c r="J31" s="2601"/>
      <c r="K31" s="2601"/>
    </row>
    <row r="32" spans="2:11" ht="18.75" customHeight="1">
      <c r="B32" s="2592">
        <v>29</v>
      </c>
      <c r="C32" s="2602" t="s">
        <v>72</v>
      </c>
      <c r="D32" s="2602" t="s">
        <v>73</v>
      </c>
      <c r="E32" s="2603">
        <v>10</v>
      </c>
      <c r="F32" s="2603">
        <v>1</v>
      </c>
      <c r="G32" s="2604">
        <v>4152</v>
      </c>
      <c r="H32" s="2605">
        <v>41520</v>
      </c>
      <c r="I32" s="2597"/>
      <c r="J32" s="2601"/>
      <c r="K32" s="2601"/>
    </row>
    <row r="33" spans="2:11" ht="18.75" customHeight="1">
      <c r="B33" s="2592">
        <v>30</v>
      </c>
      <c r="C33" s="2606" t="s">
        <v>74</v>
      </c>
      <c r="D33" s="2606" t="s">
        <v>75</v>
      </c>
      <c r="E33" s="2607">
        <v>4</v>
      </c>
      <c r="F33" s="2607">
        <v>1</v>
      </c>
      <c r="G33" s="2607">
        <v>4152</v>
      </c>
      <c r="H33" s="2608">
        <v>16608</v>
      </c>
      <c r="I33" s="2597"/>
      <c r="J33" s="2601"/>
      <c r="K33" s="2601"/>
    </row>
    <row r="34" spans="2:11" ht="18.75" customHeight="1">
      <c r="B34" s="2592">
        <v>31</v>
      </c>
      <c r="C34" s="2606" t="s">
        <v>65</v>
      </c>
      <c r="D34" s="2606" t="s">
        <v>66</v>
      </c>
      <c r="E34" s="2607">
        <v>24</v>
      </c>
      <c r="F34" s="2607">
        <v>1</v>
      </c>
      <c r="G34" s="2607">
        <v>1443.34</v>
      </c>
      <c r="H34" s="2608">
        <v>34640.16</v>
      </c>
      <c r="I34" s="2597"/>
      <c r="J34" s="2601"/>
      <c r="K34" s="2601"/>
    </row>
    <row r="35" spans="2:11" ht="18.75" customHeight="1">
      <c r="B35" s="2592">
        <v>32</v>
      </c>
      <c r="C35" s="2606" t="s">
        <v>67</v>
      </c>
      <c r="D35" s="2606" t="s">
        <v>66</v>
      </c>
      <c r="E35" s="2607">
        <v>1</v>
      </c>
      <c r="F35" s="2607">
        <v>1</v>
      </c>
      <c r="G35" s="2607">
        <v>1124.6</v>
      </c>
      <c r="H35" s="2608">
        <v>1124.6</v>
      </c>
      <c r="I35" s="2597"/>
      <c r="J35" s="2601"/>
      <c r="K35" s="2601"/>
    </row>
    <row r="36" spans="2:11" ht="18.75" customHeight="1">
      <c r="B36" s="2592">
        <v>33</v>
      </c>
      <c r="C36" s="2609" t="s">
        <v>68</v>
      </c>
      <c r="D36" s="2606" t="s">
        <v>69</v>
      </c>
      <c r="E36" s="2607">
        <v>1</v>
      </c>
      <c r="F36" s="2607">
        <v>1</v>
      </c>
      <c r="G36" s="2604">
        <v>531</v>
      </c>
      <c r="H36" s="2608">
        <v>531</v>
      </c>
      <c r="I36" s="2597"/>
      <c r="J36" s="2601"/>
      <c r="K36" s="2601"/>
    </row>
    <row r="37" spans="2:11" ht="18.75" customHeight="1">
      <c r="B37" s="2592">
        <v>34</v>
      </c>
      <c r="C37" s="2609" t="s">
        <v>87</v>
      </c>
      <c r="D37" s="2606" t="s">
        <v>66</v>
      </c>
      <c r="E37" s="2607">
        <v>1</v>
      </c>
      <c r="F37" s="2607">
        <v>1</v>
      </c>
      <c r="G37" s="2607">
        <v>1600</v>
      </c>
      <c r="H37" s="2608">
        <v>1600</v>
      </c>
      <c r="I37" s="2597"/>
      <c r="J37" s="2601"/>
      <c r="K37" s="2601"/>
    </row>
    <row r="38" spans="1:11" s="2583" customFormat="1" ht="21" customHeight="1">
      <c r="A38" s="2580"/>
      <c r="B38" s="2592">
        <v>35</v>
      </c>
      <c r="C38" s="2609" t="s">
        <v>80</v>
      </c>
      <c r="D38" s="2606" t="s">
        <v>66</v>
      </c>
      <c r="E38" s="2607">
        <v>24</v>
      </c>
      <c r="F38" s="2607">
        <v>1</v>
      </c>
      <c r="G38" s="2607">
        <v>1191.43</v>
      </c>
      <c r="H38" s="2608">
        <v>28594.32</v>
      </c>
      <c r="I38" s="2597"/>
      <c r="J38" s="2591"/>
      <c r="K38" s="2591"/>
    </row>
    <row r="39" spans="2:11" ht="12">
      <c r="B39" s="2610" t="s">
        <v>53</v>
      </c>
      <c r="C39" s="2610"/>
      <c r="D39" s="2610"/>
      <c r="E39" s="2610"/>
      <c r="F39" s="2610"/>
      <c r="G39" s="2611"/>
      <c r="H39" s="2612">
        <v>515472.21118399996</v>
      </c>
      <c r="I39" s="2590"/>
      <c r="J39" s="2601"/>
      <c r="K39" s="2601"/>
    </row>
    <row r="41" ht="12">
      <c r="H41" s="2613"/>
    </row>
    <row r="42" ht="12">
      <c r="D42" s="2580" t="s">
        <v>54</v>
      </c>
    </row>
    <row r="43" ht="12">
      <c r="D43" s="2580" t="s">
        <v>54</v>
      </c>
    </row>
    <row r="46" spans="6:7" ht="12">
      <c r="F46" s="2614"/>
      <c r="G46" s="2614"/>
    </row>
    <row r="48" spans="6:7" ht="12">
      <c r="F48" s="2615"/>
      <c r="G48" s="2615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">
      <selection activeCell="B1" sqref="B1"/>
    </sheetView>
  </sheetViews>
  <sheetFormatPr defaultColWidth="9.140625" defaultRowHeight="12.75"/>
  <cols>
    <col min="1" max="1" width="0" style="2616" hidden="1" customWidth="1"/>
    <col min="2" max="2" width="7.00390625" style="2616" customWidth="1"/>
    <col min="3" max="3" width="50.00390625" style="2616" customWidth="1"/>
    <col min="4" max="4" width="15.28125" style="2616" customWidth="1"/>
    <col min="5" max="5" width="13.140625" style="2616" customWidth="1"/>
    <col min="6" max="6" width="9.28125" style="2616" customWidth="1"/>
    <col min="7" max="7" width="11.00390625" style="2616" customWidth="1"/>
    <col min="8" max="8" width="11.28125" style="2616" customWidth="1"/>
    <col min="9" max="9" width="8.28125" style="2617" customWidth="1"/>
    <col min="10" max="10" width="2.00390625" style="2618" customWidth="1"/>
    <col min="11" max="16384" width="9.140625" style="2618" customWidth="1"/>
  </cols>
  <sheetData>
    <row r="1" spans="1:9" s="2619" customFormat="1" ht="33" customHeight="1">
      <c r="A1" s="2616"/>
      <c r="B1" s="3469" t="s">
        <v>308</v>
      </c>
      <c r="C1" s="3469"/>
      <c r="D1" s="3469"/>
      <c r="E1" s="3469"/>
      <c r="F1" s="3469"/>
      <c r="G1" s="3469"/>
      <c r="H1" s="3469"/>
      <c r="I1" s="2617"/>
    </row>
    <row r="2" spans="1:9" s="2619" customFormat="1" ht="12">
      <c r="A2" s="2616"/>
      <c r="B2" s="2616"/>
      <c r="C2" s="2616"/>
      <c r="D2" s="2616"/>
      <c r="E2" s="2616"/>
      <c r="F2" s="2616"/>
      <c r="G2" s="2616"/>
      <c r="H2" s="2616"/>
      <c r="I2" s="2617"/>
    </row>
    <row r="3" spans="1:11" s="2619" customFormat="1" ht="52.5" customHeight="1">
      <c r="A3" s="2620"/>
      <c r="B3" s="2621" t="s">
        <v>1</v>
      </c>
      <c r="C3" s="2622" t="s">
        <v>2</v>
      </c>
      <c r="D3" s="2622" t="s">
        <v>3</v>
      </c>
      <c r="E3" s="2623" t="s">
        <v>4</v>
      </c>
      <c r="F3" s="2623" t="s">
        <v>5</v>
      </c>
      <c r="G3" s="2623" t="s">
        <v>6</v>
      </c>
      <c r="H3" s="2624" t="s">
        <v>7</v>
      </c>
      <c r="I3" s="2625"/>
      <c r="J3" s="2626"/>
      <c r="K3" s="2626"/>
    </row>
    <row r="4" spans="1:11" s="2619" customFormat="1" ht="25.5" customHeight="1">
      <c r="A4" s="2616"/>
      <c r="B4" s="2627">
        <v>1</v>
      </c>
      <c r="C4" s="2628" t="s">
        <v>10</v>
      </c>
      <c r="D4" s="2628" t="s">
        <v>11</v>
      </c>
      <c r="E4" s="2629">
        <v>0.15</v>
      </c>
      <c r="F4" s="2629">
        <v>2</v>
      </c>
      <c r="G4" s="2630">
        <v>6500</v>
      </c>
      <c r="H4" s="2631">
        <v>1950</v>
      </c>
      <c r="I4" s="2632"/>
      <c r="J4" s="2626"/>
      <c r="K4" s="2626"/>
    </row>
    <row r="5" spans="1:11" s="2619" customFormat="1" ht="28.5" customHeight="1">
      <c r="A5" s="2616"/>
      <c r="B5" s="2627">
        <v>2</v>
      </c>
      <c r="C5" s="2628" t="s">
        <v>12</v>
      </c>
      <c r="D5" s="2628" t="s">
        <v>13</v>
      </c>
      <c r="E5" s="2629">
        <v>30</v>
      </c>
      <c r="F5" s="2629">
        <v>2</v>
      </c>
      <c r="G5" s="2630">
        <v>146.72</v>
      </c>
      <c r="H5" s="2631">
        <v>8803.2</v>
      </c>
      <c r="I5" s="2632"/>
      <c r="J5" s="2626"/>
      <c r="K5" s="2626"/>
    </row>
    <row r="6" spans="1:11" s="2619" customFormat="1" ht="45.75" customHeight="1">
      <c r="A6" s="2616"/>
      <c r="B6" s="2627">
        <v>3</v>
      </c>
      <c r="C6" s="2628" t="s">
        <v>256</v>
      </c>
      <c r="D6" s="2633" t="s">
        <v>15</v>
      </c>
      <c r="E6" s="2629">
        <v>2.6494</v>
      </c>
      <c r="F6" s="2629">
        <v>2</v>
      </c>
      <c r="G6" s="2630">
        <v>1500</v>
      </c>
      <c r="H6" s="2631">
        <v>7948.2</v>
      </c>
      <c r="I6" s="2632"/>
      <c r="J6" s="2626"/>
      <c r="K6" s="2626"/>
    </row>
    <row r="7" spans="1:11" s="2619" customFormat="1" ht="43.5" customHeight="1">
      <c r="A7" s="2616"/>
      <c r="B7" s="2627">
        <v>4</v>
      </c>
      <c r="C7" s="2628" t="s">
        <v>257</v>
      </c>
      <c r="D7" s="2633" t="s">
        <v>15</v>
      </c>
      <c r="E7" s="2629">
        <v>2.6494</v>
      </c>
      <c r="F7" s="2629">
        <v>2</v>
      </c>
      <c r="G7" s="2630">
        <v>1440</v>
      </c>
      <c r="H7" s="2631">
        <v>7630.272</v>
      </c>
      <c r="I7" s="2632"/>
      <c r="J7" s="2626"/>
      <c r="K7" s="2626"/>
    </row>
    <row r="8" spans="1:11" s="2619" customFormat="1" ht="25.5" customHeight="1">
      <c r="A8" s="2616"/>
      <c r="B8" s="2627">
        <v>5</v>
      </c>
      <c r="C8" s="2628" t="s">
        <v>17</v>
      </c>
      <c r="D8" s="2633" t="s">
        <v>15</v>
      </c>
      <c r="E8" s="2629">
        <v>2.6494</v>
      </c>
      <c r="F8" s="2629">
        <v>2</v>
      </c>
      <c r="G8" s="2630">
        <v>1320</v>
      </c>
      <c r="H8" s="2631">
        <v>6994.416</v>
      </c>
      <c r="I8" s="2632"/>
      <c r="J8" s="2626"/>
      <c r="K8" s="2626"/>
    </row>
    <row r="9" spans="1:11" s="2619" customFormat="1" ht="44.25" customHeight="1">
      <c r="A9" s="2616"/>
      <c r="B9" s="2627">
        <v>6</v>
      </c>
      <c r="C9" s="2628" t="s">
        <v>20</v>
      </c>
      <c r="D9" s="2633" t="s">
        <v>15</v>
      </c>
      <c r="E9" s="2629">
        <v>2.6494</v>
      </c>
      <c r="F9" s="2629">
        <v>2</v>
      </c>
      <c r="G9" s="2630">
        <v>1099</v>
      </c>
      <c r="H9" s="2631">
        <v>5823.3812</v>
      </c>
      <c r="I9" s="2632"/>
      <c r="J9" s="2626"/>
      <c r="K9" s="2626"/>
    </row>
    <row r="10" spans="1:11" s="2619" customFormat="1" ht="61.5" customHeight="1">
      <c r="A10" s="2616"/>
      <c r="B10" s="2627">
        <v>7</v>
      </c>
      <c r="C10" s="2628" t="s">
        <v>21</v>
      </c>
      <c r="D10" s="2633" t="s">
        <v>15</v>
      </c>
      <c r="E10" s="2629">
        <v>2.6494</v>
      </c>
      <c r="F10" s="2629">
        <v>2</v>
      </c>
      <c r="G10" s="2634">
        <v>1710</v>
      </c>
      <c r="H10" s="2631">
        <v>9060.948</v>
      </c>
      <c r="I10" s="2632"/>
      <c r="J10" s="2626"/>
      <c r="K10" s="2626"/>
    </row>
    <row r="11" spans="1:11" s="2619" customFormat="1" ht="29.25" customHeight="1">
      <c r="A11" s="2616"/>
      <c r="B11" s="2627">
        <v>8</v>
      </c>
      <c r="C11" s="2628" t="s">
        <v>22</v>
      </c>
      <c r="D11" s="2633" t="s">
        <v>23</v>
      </c>
      <c r="E11" s="2629">
        <v>1</v>
      </c>
      <c r="F11" s="2629">
        <v>2</v>
      </c>
      <c r="G11" s="2630">
        <v>5060.23</v>
      </c>
      <c r="H11" s="2631">
        <v>10120.46</v>
      </c>
      <c r="I11" s="2632"/>
      <c r="J11" s="2626"/>
      <c r="K11" s="2626"/>
    </row>
    <row r="12" spans="1:11" s="2619" customFormat="1" ht="24.75" customHeight="1">
      <c r="A12" s="2616"/>
      <c r="B12" s="2627">
        <v>9</v>
      </c>
      <c r="C12" s="2628" t="s">
        <v>25</v>
      </c>
      <c r="D12" s="2633" t="s">
        <v>15</v>
      </c>
      <c r="E12" s="2629">
        <v>2.6494</v>
      </c>
      <c r="F12" s="2629">
        <v>1</v>
      </c>
      <c r="G12" s="2635">
        <v>9936</v>
      </c>
      <c r="H12" s="2631">
        <v>26324.4384</v>
      </c>
      <c r="I12" s="2632"/>
      <c r="J12" s="2626"/>
      <c r="K12" s="2626"/>
    </row>
    <row r="13" spans="1:11" s="2619" customFormat="1" ht="24.75" customHeight="1">
      <c r="A13" s="2616"/>
      <c r="B13" s="2627">
        <v>10</v>
      </c>
      <c r="C13" s="2628" t="s">
        <v>26</v>
      </c>
      <c r="D13" s="2628" t="s">
        <v>9</v>
      </c>
      <c r="E13" s="2629">
        <v>1</v>
      </c>
      <c r="F13" s="2629">
        <v>1</v>
      </c>
      <c r="G13" s="2635">
        <v>3036.14</v>
      </c>
      <c r="H13" s="2631">
        <v>3036.14</v>
      </c>
      <c r="I13" s="2632"/>
      <c r="J13" s="2626"/>
      <c r="K13" s="2626"/>
    </row>
    <row r="14" spans="1:11" s="2619" customFormat="1" ht="88.5" customHeight="1">
      <c r="A14" s="2616"/>
      <c r="B14" s="2627">
        <v>11</v>
      </c>
      <c r="C14" s="2628" t="s">
        <v>258</v>
      </c>
      <c r="D14" s="2628" t="s">
        <v>28</v>
      </c>
      <c r="E14" s="2629">
        <v>3</v>
      </c>
      <c r="F14" s="2629">
        <v>12</v>
      </c>
      <c r="G14" s="2634">
        <v>266.33</v>
      </c>
      <c r="H14" s="2631">
        <v>9587.88</v>
      </c>
      <c r="I14" s="2632"/>
      <c r="J14" s="2626"/>
      <c r="K14" s="2626"/>
    </row>
    <row r="15" spans="1:11" s="2619" customFormat="1" ht="46.5" customHeight="1">
      <c r="A15" s="2616"/>
      <c r="B15" s="2627">
        <v>12</v>
      </c>
      <c r="C15" s="2628" t="s">
        <v>29</v>
      </c>
      <c r="D15" s="2633" t="s">
        <v>30</v>
      </c>
      <c r="E15" s="2629">
        <v>2.6494</v>
      </c>
      <c r="F15" s="2629">
        <v>1</v>
      </c>
      <c r="G15" s="2630">
        <v>8039</v>
      </c>
      <c r="H15" s="2631">
        <v>21298.5266</v>
      </c>
      <c r="I15" s="2632"/>
      <c r="J15" s="2626"/>
      <c r="K15" s="2626"/>
    </row>
    <row r="16" spans="1:11" s="2619" customFormat="1" ht="24" customHeight="1">
      <c r="A16" s="2616"/>
      <c r="B16" s="2627">
        <v>13</v>
      </c>
      <c r="C16" s="2628" t="s">
        <v>32</v>
      </c>
      <c r="D16" s="2628" t="s">
        <v>33</v>
      </c>
      <c r="E16" s="2629">
        <v>450</v>
      </c>
      <c r="F16" s="2629" t="s">
        <v>34</v>
      </c>
      <c r="G16" s="2630">
        <v>22.39</v>
      </c>
      <c r="H16" s="2631">
        <v>10075.5</v>
      </c>
      <c r="I16" s="2632"/>
      <c r="J16" s="2626"/>
      <c r="K16" s="2626"/>
    </row>
    <row r="17" spans="1:11" s="2619" customFormat="1" ht="27.75" customHeight="1">
      <c r="A17" s="2616"/>
      <c r="B17" s="2627">
        <v>14</v>
      </c>
      <c r="C17" s="2628" t="s">
        <v>35</v>
      </c>
      <c r="D17" s="2628" t="s">
        <v>36</v>
      </c>
      <c r="E17" s="2629">
        <v>1</v>
      </c>
      <c r="F17" s="2629" t="s">
        <v>34</v>
      </c>
      <c r="G17" s="2630">
        <v>408.6</v>
      </c>
      <c r="H17" s="2631">
        <v>408.6</v>
      </c>
      <c r="I17" s="2632"/>
      <c r="J17" s="2626"/>
      <c r="K17" s="2626"/>
    </row>
    <row r="18" spans="1:11" s="2619" customFormat="1" ht="24.75" customHeight="1">
      <c r="A18" s="2616"/>
      <c r="B18" s="2627">
        <v>15</v>
      </c>
      <c r="C18" s="2628" t="s">
        <v>37</v>
      </c>
      <c r="D18" s="2628" t="s">
        <v>38</v>
      </c>
      <c r="E18" s="2629">
        <v>120</v>
      </c>
      <c r="F18" s="2629" t="s">
        <v>34</v>
      </c>
      <c r="G18" s="2630">
        <v>20.13</v>
      </c>
      <c r="H18" s="2631">
        <v>2415.6</v>
      </c>
      <c r="I18" s="2632" t="s">
        <v>54</v>
      </c>
      <c r="J18" s="2626"/>
      <c r="K18" s="2626"/>
    </row>
    <row r="19" spans="1:11" s="2619" customFormat="1" ht="36" customHeight="1">
      <c r="A19" s="2616"/>
      <c r="B19" s="2627">
        <v>16</v>
      </c>
      <c r="C19" s="2628" t="s">
        <v>39</v>
      </c>
      <c r="D19" s="2628" t="s">
        <v>33</v>
      </c>
      <c r="E19" s="2629">
        <v>150</v>
      </c>
      <c r="F19" s="2629" t="s">
        <v>34</v>
      </c>
      <c r="G19" s="2630">
        <v>41.8</v>
      </c>
      <c r="H19" s="2631">
        <v>6270</v>
      </c>
      <c r="I19" s="2632" t="s">
        <v>54</v>
      </c>
      <c r="J19" s="2626"/>
      <c r="K19" s="2626"/>
    </row>
    <row r="20" spans="1:11" s="2619" customFormat="1" ht="33.75" customHeight="1">
      <c r="A20" s="2616"/>
      <c r="B20" s="2627">
        <v>17</v>
      </c>
      <c r="C20" s="2628" t="s">
        <v>40</v>
      </c>
      <c r="D20" s="2628" t="s">
        <v>38</v>
      </c>
      <c r="E20" s="2629">
        <v>80</v>
      </c>
      <c r="F20" s="2629" t="s">
        <v>34</v>
      </c>
      <c r="G20" s="2630">
        <v>170.7</v>
      </c>
      <c r="H20" s="2631">
        <v>13656</v>
      </c>
      <c r="I20" s="2632"/>
      <c r="J20" s="2626"/>
      <c r="K20" s="2626"/>
    </row>
    <row r="21" spans="1:11" s="2619" customFormat="1" ht="36" customHeight="1">
      <c r="A21" s="2616"/>
      <c r="B21" s="2627">
        <v>18</v>
      </c>
      <c r="C21" s="2628" t="s">
        <v>41</v>
      </c>
      <c r="D21" s="2628" t="s">
        <v>38</v>
      </c>
      <c r="E21" s="2629">
        <v>80</v>
      </c>
      <c r="F21" s="2629" t="s">
        <v>34</v>
      </c>
      <c r="G21" s="2630">
        <v>183.3</v>
      </c>
      <c r="H21" s="2631">
        <v>14664</v>
      </c>
      <c r="I21" s="2632"/>
      <c r="J21" s="2626"/>
      <c r="K21" s="2626"/>
    </row>
    <row r="22" spans="1:11" s="2619" customFormat="1" ht="33.75" customHeight="1">
      <c r="A22" s="2616"/>
      <c r="B22" s="2627">
        <v>19</v>
      </c>
      <c r="C22" s="2628" t="s">
        <v>42</v>
      </c>
      <c r="D22" s="2628" t="s">
        <v>38</v>
      </c>
      <c r="E22" s="2629">
        <v>80</v>
      </c>
      <c r="F22" s="2629" t="s">
        <v>34</v>
      </c>
      <c r="G22" s="2630">
        <v>36.39</v>
      </c>
      <c r="H22" s="2631">
        <v>2911.2</v>
      </c>
      <c r="I22" s="2632"/>
      <c r="J22" s="2626"/>
      <c r="K22" s="2626"/>
    </row>
    <row r="23" spans="1:11" s="2619" customFormat="1" ht="36" customHeight="1">
      <c r="A23" s="2616"/>
      <c r="B23" s="2627">
        <v>20</v>
      </c>
      <c r="C23" s="2628" t="s">
        <v>43</v>
      </c>
      <c r="D23" s="2628" t="s">
        <v>38</v>
      </c>
      <c r="E23" s="2629">
        <v>100</v>
      </c>
      <c r="F23" s="2629" t="s">
        <v>34</v>
      </c>
      <c r="G23" s="2630">
        <v>137</v>
      </c>
      <c r="H23" s="2631">
        <v>13700</v>
      </c>
      <c r="I23" s="2632"/>
      <c r="J23" s="2626"/>
      <c r="K23" s="2626"/>
    </row>
    <row r="24" spans="2:11" ht="32.25" customHeight="1">
      <c r="B24" s="2627">
        <v>21</v>
      </c>
      <c r="C24" s="2628" t="s">
        <v>50</v>
      </c>
      <c r="D24" s="2628" t="s">
        <v>15</v>
      </c>
      <c r="E24" s="2629">
        <v>2.6494</v>
      </c>
      <c r="F24" s="2629">
        <v>12</v>
      </c>
      <c r="G24" s="2630">
        <v>3290</v>
      </c>
      <c r="H24" s="2631">
        <v>104598.312</v>
      </c>
      <c r="I24" s="2632"/>
      <c r="J24" s="2636"/>
      <c r="K24" s="2636"/>
    </row>
    <row r="25" spans="2:11" ht="32.25" customHeight="1">
      <c r="B25" s="2627">
        <v>22</v>
      </c>
      <c r="C25" s="2628" t="s">
        <v>46</v>
      </c>
      <c r="D25" s="2628"/>
      <c r="E25" s="2629"/>
      <c r="F25" s="2629" t="s">
        <v>47</v>
      </c>
      <c r="G25" s="2630"/>
      <c r="H25" s="2631">
        <v>40885.5408</v>
      </c>
      <c r="I25" s="2632"/>
      <c r="J25" s="2636"/>
      <c r="K25" s="2636"/>
    </row>
    <row r="26" spans="2:11" ht="32.25" customHeight="1">
      <c r="B26" s="2627">
        <v>23</v>
      </c>
      <c r="C26" s="2628" t="s">
        <v>48</v>
      </c>
      <c r="D26" s="2628" t="s">
        <v>38</v>
      </c>
      <c r="E26" s="2629"/>
      <c r="F26" s="2629"/>
      <c r="G26" s="2630"/>
      <c r="H26" s="2631">
        <v>6676.488</v>
      </c>
      <c r="I26" s="2632"/>
      <c r="J26" s="2636"/>
      <c r="K26" s="2636"/>
    </row>
    <row r="27" spans="2:11" ht="18.75" customHeight="1">
      <c r="B27" s="2627">
        <v>24</v>
      </c>
      <c r="C27" s="2628" t="s">
        <v>137</v>
      </c>
      <c r="D27" s="2628"/>
      <c r="E27" s="2629"/>
      <c r="F27" s="2629"/>
      <c r="G27" s="2630"/>
      <c r="H27" s="2631">
        <v>9500</v>
      </c>
      <c r="I27" s="2632"/>
      <c r="J27" s="2636"/>
      <c r="K27" s="2636"/>
    </row>
    <row r="28" spans="2:11" ht="12">
      <c r="B28" s="2637" t="s">
        <v>53</v>
      </c>
      <c r="C28" s="2637"/>
      <c r="D28" s="2637"/>
      <c r="E28" s="2637"/>
      <c r="F28" s="2637"/>
      <c r="G28" s="2638"/>
      <c r="H28" s="2639">
        <v>344339.10300000006</v>
      </c>
      <c r="I28" s="2625"/>
      <c r="J28" s="2636"/>
      <c r="K28" s="2636"/>
    </row>
    <row r="30" spans="4:8" ht="12">
      <c r="D30" s="2616" t="s">
        <v>54</v>
      </c>
      <c r="H30" s="2640"/>
    </row>
    <row r="31" ht="12">
      <c r="D31" s="2616" t="s">
        <v>54</v>
      </c>
    </row>
    <row r="35" spans="6:7" ht="12">
      <c r="F35" s="2641"/>
      <c r="G35" s="2641"/>
    </row>
    <row r="37" spans="6:7" ht="12">
      <c r="F37" s="2642"/>
      <c r="G37" s="2642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B1">
      <selection activeCell="B1" sqref="B1"/>
    </sheetView>
  </sheetViews>
  <sheetFormatPr defaultColWidth="9.140625" defaultRowHeight="12.75"/>
  <cols>
    <col min="1" max="1" width="0" style="2643" hidden="1" customWidth="1"/>
    <col min="2" max="2" width="5.28125" style="2643" customWidth="1"/>
    <col min="3" max="3" width="50.00390625" style="2643" customWidth="1"/>
    <col min="4" max="4" width="15.421875" style="2643" customWidth="1"/>
    <col min="5" max="5" width="9.8515625" style="2643" customWidth="1"/>
    <col min="6" max="6" width="8.140625" style="2643" customWidth="1"/>
    <col min="7" max="7" width="14.421875" style="2643" customWidth="1"/>
    <col min="8" max="8" width="0" style="2643" hidden="1" customWidth="1"/>
    <col min="9" max="9" width="12.28125" style="2643" customWidth="1"/>
    <col min="10" max="10" width="6.140625" style="2644" customWidth="1"/>
    <col min="11" max="11" width="2.421875" style="2645" customWidth="1"/>
    <col min="12" max="12" width="7.140625" style="2645" customWidth="1"/>
    <col min="13" max="16384" width="9.140625" style="2645" customWidth="1"/>
  </cols>
  <sheetData>
    <row r="1" spans="1:10" s="2646" customFormat="1" ht="33" customHeight="1">
      <c r="A1" s="2643"/>
      <c r="B1" s="3470" t="s">
        <v>309</v>
      </c>
      <c r="C1" s="3470"/>
      <c r="D1" s="3470"/>
      <c r="E1" s="3470"/>
      <c r="F1" s="3470"/>
      <c r="G1" s="3470"/>
      <c r="H1" s="3470"/>
      <c r="I1" s="3470"/>
      <c r="J1" s="2644"/>
    </row>
    <row r="2" spans="1:10" s="2646" customFormat="1" ht="14.25" customHeight="1">
      <c r="A2" s="2643"/>
      <c r="B2" s="2647"/>
      <c r="C2" s="2647"/>
      <c r="D2" s="2647"/>
      <c r="E2" s="2647"/>
      <c r="F2" s="2647"/>
      <c r="G2" s="2647"/>
      <c r="H2" s="2647"/>
      <c r="I2" s="2647"/>
      <c r="J2" s="2644"/>
    </row>
    <row r="3" spans="1:12" s="2646" customFormat="1" ht="52.5" customHeight="1">
      <c r="A3" s="2648"/>
      <c r="B3" s="2649" t="s">
        <v>1</v>
      </c>
      <c r="C3" s="2650" t="s">
        <v>2</v>
      </c>
      <c r="D3" s="2650" t="s">
        <v>3</v>
      </c>
      <c r="E3" s="2651" t="s">
        <v>4</v>
      </c>
      <c r="F3" s="2651" t="s">
        <v>5</v>
      </c>
      <c r="G3" s="2651" t="s">
        <v>6</v>
      </c>
      <c r="H3" s="2651"/>
      <c r="I3" s="2652" t="s">
        <v>7</v>
      </c>
      <c r="J3" s="2653"/>
      <c r="K3" s="2654"/>
      <c r="L3" s="2654"/>
    </row>
    <row r="4" spans="1:12" s="2646" customFormat="1" ht="21" customHeight="1">
      <c r="A4" s="2643"/>
      <c r="B4" s="2655">
        <v>1</v>
      </c>
      <c r="C4" s="2656" t="s">
        <v>8</v>
      </c>
      <c r="D4" s="2656" t="s">
        <v>9</v>
      </c>
      <c r="E4" s="2657">
        <v>1</v>
      </c>
      <c r="F4" s="2657">
        <v>1</v>
      </c>
      <c r="G4" s="2658">
        <v>5460</v>
      </c>
      <c r="H4" s="2658"/>
      <c r="I4" s="2659">
        <v>5460</v>
      </c>
      <c r="J4" s="2660"/>
      <c r="K4" s="2654"/>
      <c r="L4" s="2654"/>
    </row>
    <row r="5" spans="1:12" s="2646" customFormat="1" ht="25.5" customHeight="1">
      <c r="A5" s="2643"/>
      <c r="B5" s="2655">
        <v>2</v>
      </c>
      <c r="C5" s="2656" t="s">
        <v>10</v>
      </c>
      <c r="D5" s="2656" t="s">
        <v>11</v>
      </c>
      <c r="E5" s="2657">
        <v>0.2</v>
      </c>
      <c r="F5" s="2657">
        <v>2</v>
      </c>
      <c r="G5" s="2658">
        <v>6500</v>
      </c>
      <c r="H5" s="2658"/>
      <c r="I5" s="2659">
        <v>2600</v>
      </c>
      <c r="J5" s="2660"/>
      <c r="K5" s="2654"/>
      <c r="L5" s="2654"/>
    </row>
    <row r="6" spans="1:12" s="2646" customFormat="1" ht="18.75" customHeight="1">
      <c r="A6" s="2643"/>
      <c r="B6" s="2655">
        <v>3</v>
      </c>
      <c r="C6" s="2656" t="s">
        <v>12</v>
      </c>
      <c r="D6" s="2656" t="s">
        <v>13</v>
      </c>
      <c r="E6" s="2657">
        <v>80</v>
      </c>
      <c r="F6" s="2657">
        <v>2</v>
      </c>
      <c r="G6" s="2658">
        <v>146.72</v>
      </c>
      <c r="H6" s="2658"/>
      <c r="I6" s="2659">
        <v>23475.2</v>
      </c>
      <c r="J6" s="2660"/>
      <c r="K6" s="2654"/>
      <c r="L6" s="2654"/>
    </row>
    <row r="7" spans="1:12" s="2646" customFormat="1" ht="40.5" customHeight="1">
      <c r="A7" s="2643"/>
      <c r="B7" s="2655">
        <v>4</v>
      </c>
      <c r="C7" s="2656" t="s">
        <v>256</v>
      </c>
      <c r="D7" s="2661" t="s">
        <v>15</v>
      </c>
      <c r="E7" s="2657">
        <v>4.3875</v>
      </c>
      <c r="F7" s="2657">
        <v>2</v>
      </c>
      <c r="G7" s="2658">
        <v>1500</v>
      </c>
      <c r="H7" s="2658"/>
      <c r="I7" s="2659">
        <v>13162.5</v>
      </c>
      <c r="J7" s="2660"/>
      <c r="K7" s="2654"/>
      <c r="L7" s="2654"/>
    </row>
    <row r="8" spans="1:12" s="2646" customFormat="1" ht="39.75" customHeight="1">
      <c r="A8" s="2643"/>
      <c r="B8" s="2655">
        <v>5</v>
      </c>
      <c r="C8" s="2656" t="s">
        <v>257</v>
      </c>
      <c r="D8" s="2661" t="s">
        <v>15</v>
      </c>
      <c r="E8" s="2657">
        <v>4.3875</v>
      </c>
      <c r="F8" s="2657">
        <v>2</v>
      </c>
      <c r="G8" s="2658">
        <v>1440</v>
      </c>
      <c r="H8" s="2658"/>
      <c r="I8" s="2659">
        <v>12636</v>
      </c>
      <c r="J8" s="2660"/>
      <c r="K8" s="2654"/>
      <c r="L8" s="2654"/>
    </row>
    <row r="9" spans="1:12" s="2646" customFormat="1" ht="26.25" customHeight="1">
      <c r="A9" s="2643"/>
      <c r="B9" s="2655">
        <v>6</v>
      </c>
      <c r="C9" s="2656" t="s">
        <v>17</v>
      </c>
      <c r="D9" s="2661" t="s">
        <v>15</v>
      </c>
      <c r="E9" s="2657">
        <v>4.3875</v>
      </c>
      <c r="F9" s="2657">
        <v>2</v>
      </c>
      <c r="G9" s="2658">
        <v>1320</v>
      </c>
      <c r="H9" s="2658"/>
      <c r="I9" s="2659">
        <v>11583</v>
      </c>
      <c r="J9" s="2660"/>
      <c r="K9" s="2654"/>
      <c r="L9" s="2654"/>
    </row>
    <row r="10" spans="1:12" s="2646" customFormat="1" ht="24" customHeight="1">
      <c r="A10" s="2643"/>
      <c r="B10" s="2655">
        <v>7</v>
      </c>
      <c r="C10" s="2656" t="s">
        <v>18</v>
      </c>
      <c r="D10" s="2661" t="s">
        <v>19</v>
      </c>
      <c r="E10" s="2657">
        <v>0.3</v>
      </c>
      <c r="F10" s="2657">
        <v>2</v>
      </c>
      <c r="G10" s="2658">
        <v>559.29</v>
      </c>
      <c r="H10" s="2658"/>
      <c r="I10" s="2659">
        <v>335.57399999999996</v>
      </c>
      <c r="J10" s="2660"/>
      <c r="K10" s="2654"/>
      <c r="L10" s="2654"/>
    </row>
    <row r="11" spans="1:12" s="2646" customFormat="1" ht="41.25" customHeight="1">
      <c r="A11" s="2643"/>
      <c r="B11" s="2655">
        <v>8</v>
      </c>
      <c r="C11" s="2656" t="s">
        <v>20</v>
      </c>
      <c r="D11" s="2661" t="s">
        <v>15</v>
      </c>
      <c r="E11" s="2657">
        <v>4.3875</v>
      </c>
      <c r="F11" s="2657">
        <v>2</v>
      </c>
      <c r="G11" s="2658">
        <v>3003.38</v>
      </c>
      <c r="H11" s="2658"/>
      <c r="I11" s="2659">
        <v>26354.6595</v>
      </c>
      <c r="J11" s="2660"/>
      <c r="K11" s="2654"/>
      <c r="L11" s="2654"/>
    </row>
    <row r="12" spans="1:12" s="2646" customFormat="1" ht="61.5" customHeight="1">
      <c r="A12" s="2643"/>
      <c r="B12" s="2655">
        <v>9</v>
      </c>
      <c r="C12" s="2656" t="s">
        <v>21</v>
      </c>
      <c r="D12" s="2661" t="s">
        <v>15</v>
      </c>
      <c r="E12" s="2657">
        <v>4.3875</v>
      </c>
      <c r="F12" s="2657">
        <v>2</v>
      </c>
      <c r="G12" s="2662">
        <v>1710</v>
      </c>
      <c r="H12" s="2662"/>
      <c r="I12" s="2659">
        <v>15005.25</v>
      </c>
      <c r="J12" s="2660"/>
      <c r="K12" s="2654"/>
      <c r="L12" s="2654"/>
    </row>
    <row r="13" spans="1:12" s="2646" customFormat="1" ht="30" customHeight="1">
      <c r="A13" s="2643"/>
      <c r="B13" s="2655">
        <v>10</v>
      </c>
      <c r="C13" s="2656" t="s">
        <v>22</v>
      </c>
      <c r="D13" s="2661" t="s">
        <v>23</v>
      </c>
      <c r="E13" s="2657">
        <v>1</v>
      </c>
      <c r="F13" s="2657">
        <v>2</v>
      </c>
      <c r="G13" s="2658">
        <v>5060.23</v>
      </c>
      <c r="H13" s="2658"/>
      <c r="I13" s="2659">
        <v>10120.46</v>
      </c>
      <c r="J13" s="2660"/>
      <c r="K13" s="2654"/>
      <c r="L13" s="2654"/>
    </row>
    <row r="14" spans="1:12" s="2646" customFormat="1" ht="24.75" customHeight="1">
      <c r="A14" s="2643"/>
      <c r="B14" s="2655">
        <v>11</v>
      </c>
      <c r="C14" s="2656" t="s">
        <v>24</v>
      </c>
      <c r="D14" s="2661" t="s">
        <v>15</v>
      </c>
      <c r="E14" s="2657">
        <v>4.3875</v>
      </c>
      <c r="F14" s="2657">
        <v>1</v>
      </c>
      <c r="G14" s="2658">
        <v>19.7</v>
      </c>
      <c r="H14" s="2658"/>
      <c r="I14" s="2659">
        <v>86.43375</v>
      </c>
      <c r="J14" s="2660"/>
      <c r="K14" s="2654"/>
      <c r="L14" s="2654"/>
    </row>
    <row r="15" spans="1:12" s="2646" customFormat="1" ht="26.25" customHeight="1">
      <c r="A15" s="2643"/>
      <c r="B15" s="2655">
        <v>12</v>
      </c>
      <c r="C15" s="2656" t="s">
        <v>25</v>
      </c>
      <c r="D15" s="2661" t="s">
        <v>15</v>
      </c>
      <c r="E15" s="2657">
        <v>4.3875</v>
      </c>
      <c r="F15" s="2657">
        <v>1</v>
      </c>
      <c r="G15" s="2663">
        <v>9936</v>
      </c>
      <c r="H15" s="2663"/>
      <c r="I15" s="2659">
        <v>43594.2</v>
      </c>
      <c r="J15" s="2660"/>
      <c r="K15" s="2654"/>
      <c r="L15" s="2654"/>
    </row>
    <row r="16" spans="1:12" s="2646" customFormat="1" ht="19.5" customHeight="1">
      <c r="A16" s="2643"/>
      <c r="B16" s="2655">
        <v>13</v>
      </c>
      <c r="C16" s="2656" t="s">
        <v>26</v>
      </c>
      <c r="D16" s="2656" t="s">
        <v>9</v>
      </c>
      <c r="E16" s="2657">
        <v>1</v>
      </c>
      <c r="F16" s="2657">
        <v>2</v>
      </c>
      <c r="G16" s="2663">
        <v>3036.14</v>
      </c>
      <c r="H16" s="2663"/>
      <c r="I16" s="2659">
        <v>6072.28</v>
      </c>
      <c r="J16" s="2660"/>
      <c r="K16" s="2654"/>
      <c r="L16" s="2654"/>
    </row>
    <row r="17" spans="1:12" s="2646" customFormat="1" ht="89.25" customHeight="1">
      <c r="A17" s="2643"/>
      <c r="B17" s="2655">
        <v>14</v>
      </c>
      <c r="C17" s="2656" t="s">
        <v>258</v>
      </c>
      <c r="D17" s="2656" t="s">
        <v>28</v>
      </c>
      <c r="E17" s="2657">
        <v>2</v>
      </c>
      <c r="F17" s="2657">
        <v>12</v>
      </c>
      <c r="G17" s="2662">
        <v>266.33</v>
      </c>
      <c r="H17" s="2662"/>
      <c r="I17" s="2659">
        <v>6391.92</v>
      </c>
      <c r="J17" s="2660"/>
      <c r="K17" s="2654"/>
      <c r="L17" s="2654"/>
    </row>
    <row r="18" spans="1:12" s="2646" customFormat="1" ht="39.75" customHeight="1">
      <c r="A18" s="2643"/>
      <c r="B18" s="2655">
        <v>15</v>
      </c>
      <c r="C18" s="2656" t="s">
        <v>29</v>
      </c>
      <c r="D18" s="2661" t="s">
        <v>30</v>
      </c>
      <c r="E18" s="2657">
        <v>4.3875</v>
      </c>
      <c r="F18" s="2657">
        <v>1</v>
      </c>
      <c r="G18" s="2658">
        <v>14039</v>
      </c>
      <c r="H18" s="2658"/>
      <c r="I18" s="2659">
        <v>61596.1125</v>
      </c>
      <c r="J18" s="2660"/>
      <c r="K18" s="2654"/>
      <c r="L18" s="2654"/>
    </row>
    <row r="19" spans="1:12" s="2646" customFormat="1" ht="21" customHeight="1">
      <c r="A19" s="2643"/>
      <c r="B19" s="2655">
        <v>16</v>
      </c>
      <c r="C19" s="2656" t="s">
        <v>32</v>
      </c>
      <c r="D19" s="2656" t="s">
        <v>33</v>
      </c>
      <c r="E19" s="2657">
        <v>800</v>
      </c>
      <c r="F19" s="2664" t="s">
        <v>34</v>
      </c>
      <c r="G19" s="2658">
        <v>22.39</v>
      </c>
      <c r="H19" s="2658"/>
      <c r="I19" s="2659">
        <v>17912</v>
      </c>
      <c r="J19" s="2660"/>
      <c r="K19" s="2654"/>
      <c r="L19" s="2654"/>
    </row>
    <row r="20" spans="1:12" s="2646" customFormat="1" ht="21.75" customHeight="1">
      <c r="A20" s="2643"/>
      <c r="B20" s="2655">
        <v>17</v>
      </c>
      <c r="C20" s="2656" t="s">
        <v>35</v>
      </c>
      <c r="D20" s="2656" t="s">
        <v>36</v>
      </c>
      <c r="E20" s="2657">
        <v>1</v>
      </c>
      <c r="F20" s="2664" t="s">
        <v>34</v>
      </c>
      <c r="G20" s="2658">
        <v>408.6</v>
      </c>
      <c r="H20" s="2658"/>
      <c r="I20" s="2659">
        <v>408.6</v>
      </c>
      <c r="J20" s="2660"/>
      <c r="K20" s="2654"/>
      <c r="L20" s="2654"/>
    </row>
    <row r="21" spans="1:12" s="2646" customFormat="1" ht="22.5" customHeight="1">
      <c r="A21" s="2643"/>
      <c r="B21" s="2655">
        <v>18</v>
      </c>
      <c r="C21" s="2656" t="s">
        <v>37</v>
      </c>
      <c r="D21" s="2656" t="s">
        <v>38</v>
      </c>
      <c r="E21" s="2657">
        <v>200</v>
      </c>
      <c r="F21" s="2664" t="s">
        <v>34</v>
      </c>
      <c r="G21" s="2658">
        <v>20.13</v>
      </c>
      <c r="H21" s="2658"/>
      <c r="I21" s="2659">
        <v>4026</v>
      </c>
      <c r="J21" s="2660"/>
      <c r="K21" s="2654"/>
      <c r="L21" s="2654"/>
    </row>
    <row r="22" spans="1:12" s="2646" customFormat="1" ht="23.25" customHeight="1">
      <c r="A22" s="2643"/>
      <c r="B22" s="2655">
        <v>19</v>
      </c>
      <c r="C22" s="2656" t="s">
        <v>39</v>
      </c>
      <c r="D22" s="2656" t="s">
        <v>33</v>
      </c>
      <c r="E22" s="2657">
        <v>500</v>
      </c>
      <c r="F22" s="2664" t="s">
        <v>34</v>
      </c>
      <c r="G22" s="2658">
        <v>41.8</v>
      </c>
      <c r="H22" s="2658"/>
      <c r="I22" s="2659">
        <v>20900</v>
      </c>
      <c r="J22" s="2660"/>
      <c r="K22" s="2654"/>
      <c r="L22" s="2654"/>
    </row>
    <row r="23" spans="1:12" s="2646" customFormat="1" ht="26.25" customHeight="1">
      <c r="A23" s="2643"/>
      <c r="B23" s="2655">
        <v>20</v>
      </c>
      <c r="C23" s="2656" t="s">
        <v>40</v>
      </c>
      <c r="D23" s="2656" t="s">
        <v>38</v>
      </c>
      <c r="E23" s="2657">
        <v>210</v>
      </c>
      <c r="F23" s="2664" t="s">
        <v>34</v>
      </c>
      <c r="G23" s="2658">
        <v>170.7</v>
      </c>
      <c r="H23" s="2658"/>
      <c r="I23" s="2659">
        <v>35847</v>
      </c>
      <c r="J23" s="2660"/>
      <c r="K23" s="2654"/>
      <c r="L23" s="2654"/>
    </row>
    <row r="24" spans="1:12" s="2646" customFormat="1" ht="27.75" customHeight="1">
      <c r="A24" s="2643"/>
      <c r="B24" s="2655">
        <v>21</v>
      </c>
      <c r="C24" s="2656" t="s">
        <v>41</v>
      </c>
      <c r="D24" s="2656" t="s">
        <v>38</v>
      </c>
      <c r="E24" s="2657">
        <v>70</v>
      </c>
      <c r="F24" s="2664" t="s">
        <v>34</v>
      </c>
      <c r="G24" s="2658">
        <v>183.3</v>
      </c>
      <c r="H24" s="2658"/>
      <c r="I24" s="2659">
        <v>12831</v>
      </c>
      <c r="J24" s="2660"/>
      <c r="K24" s="2654"/>
      <c r="L24" s="2654"/>
    </row>
    <row r="25" spans="1:12" s="2646" customFormat="1" ht="21.75" customHeight="1">
      <c r="A25" s="2643"/>
      <c r="B25" s="2655">
        <v>22</v>
      </c>
      <c r="C25" s="2656" t="s">
        <v>42</v>
      </c>
      <c r="D25" s="2656" t="s">
        <v>38</v>
      </c>
      <c r="E25" s="2657">
        <v>70</v>
      </c>
      <c r="F25" s="2664" t="s">
        <v>34</v>
      </c>
      <c r="G25" s="2658">
        <v>36.39</v>
      </c>
      <c r="H25" s="2658"/>
      <c r="I25" s="2659">
        <v>2547.3</v>
      </c>
      <c r="J25" s="2660"/>
      <c r="K25" s="2654"/>
      <c r="L25" s="2654"/>
    </row>
    <row r="26" spans="1:12" s="2646" customFormat="1" ht="21.75" customHeight="1">
      <c r="A26" s="2643"/>
      <c r="B26" s="2655">
        <v>23</v>
      </c>
      <c r="C26" s="2656" t="s">
        <v>43</v>
      </c>
      <c r="D26" s="2656" t="s">
        <v>38</v>
      </c>
      <c r="E26" s="2657">
        <v>200</v>
      </c>
      <c r="F26" s="2664" t="s">
        <v>34</v>
      </c>
      <c r="G26" s="2658">
        <v>137</v>
      </c>
      <c r="H26" s="2658"/>
      <c r="I26" s="2659">
        <v>27400</v>
      </c>
      <c r="J26" s="2660"/>
      <c r="K26" s="2654"/>
      <c r="L26" s="2654"/>
    </row>
    <row r="27" spans="1:12" s="2646" customFormat="1" ht="21" customHeight="1">
      <c r="A27" s="2643"/>
      <c r="B27" s="2655">
        <v>24</v>
      </c>
      <c r="C27" s="2656" t="s">
        <v>44</v>
      </c>
      <c r="D27" s="2656" t="s">
        <v>45</v>
      </c>
      <c r="E27" s="2657">
        <v>0.4</v>
      </c>
      <c r="F27" s="2657">
        <v>1</v>
      </c>
      <c r="G27" s="2658">
        <v>1514.7</v>
      </c>
      <c r="H27" s="2658"/>
      <c r="I27" s="2659">
        <v>605.88</v>
      </c>
      <c r="J27" s="2660"/>
      <c r="K27" s="2654"/>
      <c r="L27" s="2654"/>
    </row>
    <row r="28" spans="1:12" s="2646" customFormat="1" ht="23.25" customHeight="1">
      <c r="A28" s="2643"/>
      <c r="B28" s="2655">
        <v>25</v>
      </c>
      <c r="C28" s="2656" t="s">
        <v>46</v>
      </c>
      <c r="D28" s="2656"/>
      <c r="E28" s="2657"/>
      <c r="F28" s="2657" t="s">
        <v>47</v>
      </c>
      <c r="G28" s="2658"/>
      <c r="H28" s="2658"/>
      <c r="I28" s="2659">
        <v>67392</v>
      </c>
      <c r="J28" s="2660"/>
      <c r="K28" s="2654"/>
      <c r="L28" s="2654"/>
    </row>
    <row r="29" spans="1:12" s="2646" customFormat="1" ht="21" customHeight="1">
      <c r="A29" s="2643"/>
      <c r="B29" s="2655">
        <v>26</v>
      </c>
      <c r="C29" s="2656" t="s">
        <v>48</v>
      </c>
      <c r="D29" s="2656" t="s">
        <v>38</v>
      </c>
      <c r="E29" s="2657"/>
      <c r="F29" s="2657"/>
      <c r="G29" s="2658"/>
      <c r="H29" s="2658"/>
      <c r="I29" s="2659">
        <v>11056.5</v>
      </c>
      <c r="J29" s="2660"/>
      <c r="K29" s="2654"/>
      <c r="L29" s="2654"/>
    </row>
    <row r="30" spans="1:12" s="2646" customFormat="1" ht="24" customHeight="1">
      <c r="A30" s="2643"/>
      <c r="B30" s="2655">
        <v>27</v>
      </c>
      <c r="C30" s="2656" t="s">
        <v>50</v>
      </c>
      <c r="D30" s="2656" t="s">
        <v>15</v>
      </c>
      <c r="E30" s="2657">
        <v>4.3875</v>
      </c>
      <c r="F30" s="2657">
        <v>12</v>
      </c>
      <c r="G30" s="2658">
        <v>3290</v>
      </c>
      <c r="H30" s="2658"/>
      <c r="I30" s="2659">
        <v>173218.5</v>
      </c>
      <c r="J30" s="2660"/>
      <c r="K30" s="2654"/>
      <c r="L30" s="2654"/>
    </row>
    <row r="31" spans="1:12" s="2646" customFormat="1" ht="21" customHeight="1">
      <c r="A31" s="2643"/>
      <c r="B31" s="2655">
        <v>28</v>
      </c>
      <c r="C31" s="2665" t="s">
        <v>52</v>
      </c>
      <c r="D31" s="2665"/>
      <c r="E31" s="2666"/>
      <c r="F31" s="2666"/>
      <c r="G31" s="2666"/>
      <c r="H31" s="2666"/>
      <c r="I31" s="2667">
        <v>64000</v>
      </c>
      <c r="J31" s="2660"/>
      <c r="K31" s="2654"/>
      <c r="L31" s="2654"/>
    </row>
    <row r="32" spans="2:12" ht="21" customHeight="1">
      <c r="B32" s="2655">
        <v>29</v>
      </c>
      <c r="C32" s="2668" t="s">
        <v>71</v>
      </c>
      <c r="D32" s="2668" t="s">
        <v>66</v>
      </c>
      <c r="E32" s="2669">
        <v>30</v>
      </c>
      <c r="F32" s="2669">
        <v>1</v>
      </c>
      <c r="G32" s="2669">
        <v>1585.23</v>
      </c>
      <c r="H32" s="2669"/>
      <c r="I32" s="2670">
        <v>47556.9</v>
      </c>
      <c r="J32" s="2660"/>
      <c r="K32" s="2671"/>
      <c r="L32" s="2671"/>
    </row>
    <row r="33" spans="2:12" ht="21.75" customHeight="1">
      <c r="B33" s="2655">
        <v>30</v>
      </c>
      <c r="C33" s="2668" t="s">
        <v>70</v>
      </c>
      <c r="D33" s="2668" t="s">
        <v>66</v>
      </c>
      <c r="E33" s="2669">
        <v>25</v>
      </c>
      <c r="F33" s="2669">
        <v>1</v>
      </c>
      <c r="G33" s="2669">
        <v>1039.3</v>
      </c>
      <c r="H33" s="2669"/>
      <c r="I33" s="2670">
        <v>25982.5</v>
      </c>
      <c r="J33" s="2660"/>
      <c r="K33" s="2671"/>
      <c r="L33" s="2671"/>
    </row>
    <row r="34" spans="2:12" ht="21.75" customHeight="1">
      <c r="B34" s="2655">
        <v>31</v>
      </c>
      <c r="C34" s="2668" t="s">
        <v>72</v>
      </c>
      <c r="D34" s="2668" t="s">
        <v>73</v>
      </c>
      <c r="E34" s="2669">
        <v>4</v>
      </c>
      <c r="F34" s="2672">
        <v>1</v>
      </c>
      <c r="G34" s="2672">
        <v>4152</v>
      </c>
      <c r="H34" s="2672"/>
      <c r="I34" s="2670">
        <v>16608</v>
      </c>
      <c r="J34" s="2660"/>
      <c r="K34" s="2671"/>
      <c r="L34" s="2671"/>
    </row>
    <row r="35" spans="1:12" s="2646" customFormat="1" ht="21" customHeight="1">
      <c r="A35" s="2643"/>
      <c r="B35" s="2655">
        <v>32</v>
      </c>
      <c r="C35" s="2668" t="s">
        <v>107</v>
      </c>
      <c r="D35" s="2668" t="s">
        <v>66</v>
      </c>
      <c r="E35" s="2669">
        <v>36</v>
      </c>
      <c r="F35" s="2673">
        <v>1</v>
      </c>
      <c r="G35" s="2673">
        <v>1443.34</v>
      </c>
      <c r="H35" s="2673"/>
      <c r="I35" s="2670">
        <v>51960.24</v>
      </c>
      <c r="J35" s="2660"/>
      <c r="K35" s="2654"/>
      <c r="L35" s="2654"/>
    </row>
    <row r="36" spans="2:12" ht="21.75" customHeight="1">
      <c r="B36" s="2655">
        <v>33</v>
      </c>
      <c r="C36" s="2668" t="s">
        <v>67</v>
      </c>
      <c r="D36" s="2668" t="s">
        <v>66</v>
      </c>
      <c r="E36" s="2669">
        <v>30</v>
      </c>
      <c r="F36" s="2669">
        <v>1</v>
      </c>
      <c r="G36" s="2669">
        <v>1124.6</v>
      </c>
      <c r="H36" s="2669"/>
      <c r="I36" s="2670">
        <v>33738</v>
      </c>
      <c r="J36" s="2660"/>
      <c r="K36" s="2671"/>
      <c r="L36" s="2671"/>
    </row>
    <row r="37" spans="2:12" ht="24" customHeight="1">
      <c r="B37" s="2655">
        <v>34</v>
      </c>
      <c r="C37" s="2674" t="s">
        <v>68</v>
      </c>
      <c r="D37" s="2674" t="s">
        <v>69</v>
      </c>
      <c r="E37" s="2675">
        <v>5</v>
      </c>
      <c r="F37" s="2675">
        <v>1</v>
      </c>
      <c r="G37" s="2675">
        <v>531</v>
      </c>
      <c r="H37" s="2675"/>
      <c r="I37" s="2676">
        <v>2655</v>
      </c>
      <c r="J37" s="2660"/>
      <c r="K37" s="2671"/>
      <c r="L37" s="2671"/>
    </row>
    <row r="38" spans="2:12" ht="24" customHeight="1">
      <c r="B38" s="2655">
        <v>35</v>
      </c>
      <c r="C38" s="2668" t="s">
        <v>127</v>
      </c>
      <c r="D38" s="2668" t="s">
        <v>66</v>
      </c>
      <c r="E38" s="2669">
        <v>7</v>
      </c>
      <c r="F38" s="2669">
        <v>1</v>
      </c>
      <c r="G38" s="2669">
        <v>752.6</v>
      </c>
      <c r="H38" s="2669"/>
      <c r="I38" s="2677">
        <v>5268.2</v>
      </c>
      <c r="J38" s="2660"/>
      <c r="K38" s="2671"/>
      <c r="L38" s="2671"/>
    </row>
    <row r="39" spans="2:12" ht="24" customHeight="1">
      <c r="B39" s="2655">
        <v>36</v>
      </c>
      <c r="C39" s="2668" t="s">
        <v>86</v>
      </c>
      <c r="D39" s="2668" t="s">
        <v>66</v>
      </c>
      <c r="E39" s="2669">
        <v>8</v>
      </c>
      <c r="F39" s="2669">
        <v>1</v>
      </c>
      <c r="G39" s="2669">
        <v>982.88</v>
      </c>
      <c r="H39" s="2669"/>
      <c r="I39" s="2677">
        <v>7863.04</v>
      </c>
      <c r="J39" s="2660"/>
      <c r="K39" s="2671"/>
      <c r="L39" s="2671"/>
    </row>
    <row r="40" spans="2:12" ht="24" customHeight="1">
      <c r="B40" s="2655">
        <v>37</v>
      </c>
      <c r="C40" s="2668" t="s">
        <v>147</v>
      </c>
      <c r="D40" s="2668" t="s">
        <v>38</v>
      </c>
      <c r="E40" s="2669">
        <v>15</v>
      </c>
      <c r="F40" s="2669">
        <v>1</v>
      </c>
      <c r="G40" s="2669">
        <v>484</v>
      </c>
      <c r="H40" s="2669"/>
      <c r="I40" s="2677">
        <v>7260</v>
      </c>
      <c r="J40" s="2660"/>
      <c r="K40" s="2671"/>
      <c r="L40" s="2671"/>
    </row>
    <row r="41" spans="2:12" ht="24" customHeight="1">
      <c r="B41" s="2655">
        <v>38</v>
      </c>
      <c r="C41" s="2674" t="s">
        <v>148</v>
      </c>
      <c r="D41" s="2674" t="s">
        <v>38</v>
      </c>
      <c r="E41" s="2675">
        <v>15</v>
      </c>
      <c r="F41" s="2675">
        <v>1</v>
      </c>
      <c r="G41" s="2675">
        <v>148</v>
      </c>
      <c r="H41" s="2675"/>
      <c r="I41" s="2677">
        <v>2220</v>
      </c>
      <c r="J41" s="2660"/>
      <c r="K41" s="2671"/>
      <c r="L41" s="2671"/>
    </row>
    <row r="42" spans="2:12" ht="24" customHeight="1">
      <c r="B42" s="2655">
        <v>39</v>
      </c>
      <c r="C42" s="2668" t="s">
        <v>121</v>
      </c>
      <c r="D42" s="2668" t="s">
        <v>150</v>
      </c>
      <c r="E42" s="2669">
        <v>6</v>
      </c>
      <c r="F42" s="2669">
        <v>1</v>
      </c>
      <c r="G42" s="2669">
        <v>400</v>
      </c>
      <c r="H42" s="2669"/>
      <c r="I42" s="2677">
        <v>2400</v>
      </c>
      <c r="J42" s="2660"/>
      <c r="K42" s="2671"/>
      <c r="L42" s="2671"/>
    </row>
    <row r="43" spans="2:12" ht="24" customHeight="1">
      <c r="B43" s="2655">
        <v>40</v>
      </c>
      <c r="C43" s="2668" t="s">
        <v>129</v>
      </c>
      <c r="D43" s="2668" t="s">
        <v>69</v>
      </c>
      <c r="E43" s="2669">
        <v>3</v>
      </c>
      <c r="F43" s="2669">
        <v>1</v>
      </c>
      <c r="G43" s="2669">
        <v>670</v>
      </c>
      <c r="H43" s="2669"/>
      <c r="I43" s="2677">
        <v>2010</v>
      </c>
      <c r="J43" s="2660"/>
      <c r="K43" s="2671"/>
      <c r="L43" s="2671"/>
    </row>
    <row r="44" spans="2:12" ht="24" customHeight="1">
      <c r="B44" s="2655">
        <v>41</v>
      </c>
      <c r="C44" s="2665" t="s">
        <v>310</v>
      </c>
      <c r="D44" s="2665" t="s">
        <v>69</v>
      </c>
      <c r="E44" s="2678">
        <v>4</v>
      </c>
      <c r="F44" s="2678">
        <v>1</v>
      </c>
      <c r="G44" s="2679">
        <v>2000</v>
      </c>
      <c r="H44" s="2680"/>
      <c r="I44" s="2681">
        <v>8000</v>
      </c>
      <c r="J44" s="2660"/>
      <c r="K44" s="2671"/>
      <c r="L44" s="2671"/>
    </row>
    <row r="45" spans="2:12" ht="24" customHeight="1">
      <c r="B45" s="2655">
        <v>42</v>
      </c>
      <c r="C45" s="2682" t="s">
        <v>311</v>
      </c>
      <c r="D45" s="2682" t="s">
        <v>66</v>
      </c>
      <c r="E45" s="2683">
        <v>15</v>
      </c>
      <c r="F45" s="2683">
        <v>1</v>
      </c>
      <c r="G45" s="2683">
        <v>292.49</v>
      </c>
      <c r="H45" s="2683"/>
      <c r="I45" s="2684">
        <v>4387.35</v>
      </c>
      <c r="J45" s="2660"/>
      <c r="K45" s="2671"/>
      <c r="L45" s="2671"/>
    </row>
    <row r="46" spans="2:12" ht="24" customHeight="1">
      <c r="B46" s="2655">
        <v>43</v>
      </c>
      <c r="C46" s="2668" t="s">
        <v>269</v>
      </c>
      <c r="D46" s="2668" t="s">
        <v>203</v>
      </c>
      <c r="E46" s="2669">
        <v>8</v>
      </c>
      <c r="F46" s="2669">
        <v>1</v>
      </c>
      <c r="G46" s="2669">
        <v>127</v>
      </c>
      <c r="H46" s="2669"/>
      <c r="I46" s="2677">
        <v>1016</v>
      </c>
      <c r="J46" s="2660"/>
      <c r="K46" s="2671"/>
      <c r="L46" s="2671"/>
    </row>
    <row r="47" spans="2:12" ht="12">
      <c r="B47" s="2685" t="s">
        <v>53</v>
      </c>
      <c r="C47" s="2685"/>
      <c r="D47" s="2685"/>
      <c r="E47" s="2685"/>
      <c r="F47" s="2685"/>
      <c r="G47" s="2686"/>
      <c r="H47" s="2686"/>
      <c r="I47" s="2687">
        <v>895543.59975</v>
      </c>
      <c r="J47" s="2660"/>
      <c r="K47" s="2671"/>
      <c r="L47" s="2671"/>
    </row>
    <row r="49" spans="2:9" ht="12">
      <c r="B49" s="2688"/>
      <c r="C49" s="2688"/>
      <c r="D49" s="2688"/>
      <c r="E49" s="2688"/>
      <c r="F49" s="2688"/>
      <c r="G49" s="2689"/>
      <c r="H49" s="2689"/>
      <c r="I49" s="2690"/>
    </row>
    <row r="50" spans="2:9" ht="12">
      <c r="B50" s="2688"/>
      <c r="C50" s="2688"/>
      <c r="D50" s="2688"/>
      <c r="E50" s="2688"/>
      <c r="F50" s="2691"/>
      <c r="G50" s="2692"/>
      <c r="H50" s="2692"/>
      <c r="I50" s="2690"/>
    </row>
    <row r="51" spans="2:9" ht="12">
      <c r="B51" s="2688"/>
      <c r="C51" s="2688"/>
      <c r="D51" s="2688"/>
      <c r="E51" s="2688"/>
      <c r="F51" s="2688"/>
      <c r="G51" s="2689"/>
      <c r="H51" s="2689"/>
      <c r="I51" s="2690"/>
    </row>
    <row r="52" spans="2:9" ht="12">
      <c r="B52" s="2688"/>
      <c r="C52" s="2688"/>
      <c r="D52" s="2688"/>
      <c r="E52" s="2688"/>
      <c r="F52" s="2693"/>
      <c r="G52" s="2694"/>
      <c r="H52" s="2694"/>
      <c r="I52" s="2690"/>
    </row>
    <row r="53" spans="2:9" ht="12">
      <c r="B53" s="2688"/>
      <c r="C53" s="2688"/>
      <c r="D53" s="2688"/>
      <c r="E53" s="2688"/>
      <c r="F53" s="2688"/>
      <c r="G53" s="2689"/>
      <c r="H53" s="2689"/>
      <c r="I53" s="2690"/>
    </row>
    <row r="54" spans="2:9" ht="12">
      <c r="B54" s="2688"/>
      <c r="C54" s="2688"/>
      <c r="D54" s="2688"/>
      <c r="E54" s="2688"/>
      <c r="F54" s="2688"/>
      <c r="G54" s="2689"/>
      <c r="H54" s="2689"/>
      <c r="I54" s="2690"/>
    </row>
    <row r="55" spans="2:9" ht="12">
      <c r="B55" s="2688"/>
      <c r="C55" s="2688"/>
      <c r="D55" s="2688"/>
      <c r="E55" s="2688"/>
      <c r="F55" s="2688"/>
      <c r="G55" s="2689"/>
      <c r="H55" s="2689"/>
      <c r="I55" s="2690"/>
    </row>
    <row r="56" spans="2:9" ht="12">
      <c r="B56" s="2688"/>
      <c r="C56" s="2688"/>
      <c r="D56" s="2688"/>
      <c r="E56" s="2688"/>
      <c r="F56" s="2688"/>
      <c r="G56" s="2689"/>
      <c r="H56" s="2689"/>
      <c r="I56" s="2690"/>
    </row>
    <row r="57" spans="2:9" ht="12">
      <c r="B57" s="2688"/>
      <c r="C57" s="2688"/>
      <c r="D57" s="2688"/>
      <c r="E57" s="2688"/>
      <c r="F57" s="2688"/>
      <c r="G57" s="2689"/>
      <c r="H57" s="2689"/>
      <c r="I57" s="2690"/>
    </row>
    <row r="58" spans="2:9" ht="12">
      <c r="B58" s="2688"/>
      <c r="C58" s="2688"/>
      <c r="D58" s="2688"/>
      <c r="E58" s="2688"/>
      <c r="F58" s="2688"/>
      <c r="G58" s="2689"/>
      <c r="H58" s="2689"/>
      <c r="I58" s="2690"/>
    </row>
    <row r="59" spans="2:9" ht="12">
      <c r="B59" s="2688"/>
      <c r="C59" s="2688"/>
      <c r="D59" s="2688"/>
      <c r="E59" s="2688"/>
      <c r="F59" s="2688"/>
      <c r="G59" s="2689"/>
      <c r="H59" s="2689"/>
      <c r="I59" s="2690"/>
    </row>
    <row r="60" spans="2:9" ht="12">
      <c r="B60" s="2688"/>
      <c r="C60" s="2688"/>
      <c r="D60" s="2688"/>
      <c r="E60" s="2688"/>
      <c r="F60" s="2688"/>
      <c r="G60" s="2689"/>
      <c r="H60" s="2689"/>
      <c r="I60" s="2690"/>
    </row>
    <row r="61" spans="2:9" ht="12">
      <c r="B61" s="2688"/>
      <c r="C61" s="2688"/>
      <c r="D61" s="2688"/>
      <c r="E61" s="2688"/>
      <c r="F61" s="2688"/>
      <c r="G61" s="2695"/>
      <c r="H61" s="2695"/>
      <c r="I61" s="2690"/>
    </row>
    <row r="62" spans="2:9" ht="12">
      <c r="B62" s="2688"/>
      <c r="C62" s="2688"/>
      <c r="D62" s="2688"/>
      <c r="E62" s="2688"/>
      <c r="F62" s="2688"/>
      <c r="G62" s="2689"/>
      <c r="H62" s="2689"/>
      <c r="I62" s="2690"/>
    </row>
    <row r="63" spans="2:9" ht="12">
      <c r="B63" s="2688"/>
      <c r="C63" s="2688"/>
      <c r="D63" s="2688"/>
      <c r="E63" s="2688"/>
      <c r="F63" s="2688"/>
      <c r="G63" s="2689"/>
      <c r="H63" s="2689"/>
      <c r="I63" s="2690"/>
    </row>
    <row r="64" spans="2:9" ht="12">
      <c r="B64" s="2688"/>
      <c r="C64" s="2688"/>
      <c r="D64" s="2688"/>
      <c r="E64" s="2688"/>
      <c r="F64" s="2688"/>
      <c r="G64" s="2695"/>
      <c r="H64" s="2695"/>
      <c r="I64" s="2690"/>
    </row>
    <row r="65" spans="2:9" ht="12">
      <c r="B65" s="2688"/>
      <c r="C65" s="2688"/>
      <c r="D65" s="2688"/>
      <c r="E65" s="2688"/>
      <c r="F65" s="2688"/>
      <c r="G65" s="2689"/>
      <c r="H65" s="2689"/>
      <c r="I65" s="2690"/>
    </row>
    <row r="66" spans="2:9" ht="12">
      <c r="B66" s="2688"/>
      <c r="C66" s="2688"/>
      <c r="D66" s="2688"/>
      <c r="E66" s="2688"/>
      <c r="F66" s="2688"/>
      <c r="G66" s="2689"/>
      <c r="H66" s="2689"/>
      <c r="I66" s="2690"/>
    </row>
    <row r="67" spans="2:9" ht="12">
      <c r="B67" s="2688"/>
      <c r="C67" s="2688"/>
      <c r="D67" s="2688"/>
      <c r="E67" s="2688"/>
      <c r="F67" s="2688"/>
      <c r="G67" s="2695"/>
      <c r="H67" s="2695"/>
      <c r="I67" s="2690"/>
    </row>
    <row r="68" spans="2:9" ht="12">
      <c r="B68" s="2688"/>
      <c r="C68" s="2688"/>
      <c r="D68" s="2688"/>
      <c r="E68" s="2688"/>
      <c r="F68" s="2688"/>
      <c r="G68" s="2689"/>
      <c r="H68" s="2689"/>
      <c r="I68" s="2690"/>
    </row>
    <row r="69" spans="2:9" ht="12">
      <c r="B69" s="2688"/>
      <c r="C69" s="2688"/>
      <c r="D69" s="2688"/>
      <c r="E69" s="2688"/>
      <c r="F69" s="2688"/>
      <c r="G69" s="2695"/>
      <c r="H69" s="2695"/>
      <c r="I69" s="2690"/>
    </row>
    <row r="70" spans="2:9" ht="12">
      <c r="B70" s="2688"/>
      <c r="C70" s="2688"/>
      <c r="D70" s="2688"/>
      <c r="E70" s="2688"/>
      <c r="F70" s="2688"/>
      <c r="G70" s="2689"/>
      <c r="H70" s="2689"/>
      <c r="I70" s="2690"/>
    </row>
    <row r="71" spans="2:9" ht="12">
      <c r="B71" s="2688"/>
      <c r="C71" s="2688"/>
      <c r="D71" s="2688"/>
      <c r="E71" s="2688"/>
      <c r="F71" s="2688"/>
      <c r="G71" s="2689"/>
      <c r="H71" s="2689"/>
      <c r="I71" s="2690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B1">
      <selection activeCell="B1" sqref="B1"/>
    </sheetView>
  </sheetViews>
  <sheetFormatPr defaultColWidth="9.140625" defaultRowHeight="12.75"/>
  <cols>
    <col min="1" max="1" width="0" style="2696" hidden="1" customWidth="1"/>
    <col min="2" max="2" width="5.140625" style="2696" customWidth="1"/>
    <col min="3" max="3" width="47.57421875" style="2696" customWidth="1"/>
    <col min="4" max="4" width="15.7109375" style="2696" customWidth="1"/>
    <col min="5" max="5" width="11.28125" style="2696" customWidth="1"/>
    <col min="6" max="6" width="11.00390625" style="2696" customWidth="1"/>
    <col min="7" max="7" width="8.8515625" style="2696" customWidth="1"/>
    <col min="8" max="8" width="0" style="2696" hidden="1" customWidth="1"/>
    <col min="9" max="9" width="12.421875" style="2696" customWidth="1"/>
    <col min="10" max="10" width="6.8515625" style="2697" customWidth="1"/>
    <col min="11" max="11" width="2.57421875" style="2697" customWidth="1"/>
    <col min="12" max="16384" width="9.140625" style="2697" customWidth="1"/>
  </cols>
  <sheetData>
    <row r="1" spans="1:10" s="2699" customFormat="1" ht="54.75" customHeight="1">
      <c r="A1" s="2696"/>
      <c r="B1" s="3471" t="s">
        <v>312</v>
      </c>
      <c r="C1" s="3471"/>
      <c r="D1" s="3471"/>
      <c r="E1" s="3471"/>
      <c r="F1" s="3471"/>
      <c r="G1" s="3471"/>
      <c r="H1" s="3471"/>
      <c r="I1" s="3471"/>
      <c r="J1" s="2698"/>
    </row>
    <row r="2" spans="1:10" s="2699" customFormat="1" ht="12">
      <c r="A2" s="2696"/>
      <c r="B2" s="2700"/>
      <c r="C2" s="2700"/>
      <c r="D2" s="2700"/>
      <c r="E2" s="2700"/>
      <c r="F2" s="2700"/>
      <c r="G2" s="2700"/>
      <c r="H2" s="2700"/>
      <c r="I2" s="2700"/>
      <c r="J2" s="2698"/>
    </row>
    <row r="3" spans="1:12" s="2699" customFormat="1" ht="52.5" customHeight="1">
      <c r="A3" s="2701"/>
      <c r="B3" s="2702" t="s">
        <v>1</v>
      </c>
      <c r="C3" s="2703" t="s">
        <v>2</v>
      </c>
      <c r="D3" s="2703" t="s">
        <v>3</v>
      </c>
      <c r="E3" s="2704" t="s">
        <v>4</v>
      </c>
      <c r="F3" s="2704" t="s">
        <v>5</v>
      </c>
      <c r="G3" s="2704" t="s">
        <v>6</v>
      </c>
      <c r="H3" s="2704"/>
      <c r="I3" s="2705" t="s">
        <v>7</v>
      </c>
      <c r="J3" s="2706"/>
      <c r="K3" s="2707"/>
      <c r="L3" s="2707"/>
    </row>
    <row r="4" spans="1:12" s="2699" customFormat="1" ht="24.75" customHeight="1">
      <c r="A4" s="2696"/>
      <c r="B4" s="2708">
        <v>1</v>
      </c>
      <c r="C4" s="2709" t="s">
        <v>8</v>
      </c>
      <c r="D4" s="2709" t="s">
        <v>9</v>
      </c>
      <c r="E4" s="2710">
        <v>1</v>
      </c>
      <c r="F4" s="2710">
        <v>1</v>
      </c>
      <c r="G4" s="2711">
        <v>5460</v>
      </c>
      <c r="H4" s="2711"/>
      <c r="I4" s="2712">
        <v>5460</v>
      </c>
      <c r="J4" s="2713"/>
      <c r="K4" s="2707"/>
      <c r="L4" s="2707"/>
    </row>
    <row r="5" spans="1:12" s="2699" customFormat="1" ht="25.5" customHeight="1">
      <c r="A5" s="2696"/>
      <c r="B5" s="2708">
        <v>2</v>
      </c>
      <c r="C5" s="2709" t="s">
        <v>10</v>
      </c>
      <c r="D5" s="2709" t="s">
        <v>11</v>
      </c>
      <c r="E5" s="2710">
        <v>0.3</v>
      </c>
      <c r="F5" s="2710">
        <v>2</v>
      </c>
      <c r="G5" s="2711">
        <v>6500</v>
      </c>
      <c r="H5" s="2711"/>
      <c r="I5" s="2712">
        <v>3900</v>
      </c>
      <c r="J5" s="2713"/>
      <c r="K5" s="2707"/>
      <c r="L5" s="2707"/>
    </row>
    <row r="6" spans="1:12" s="2699" customFormat="1" ht="22.5" customHeight="1">
      <c r="A6" s="2696"/>
      <c r="B6" s="2708">
        <v>3</v>
      </c>
      <c r="C6" s="2709" t="s">
        <v>12</v>
      </c>
      <c r="D6" s="2709" t="s">
        <v>28</v>
      </c>
      <c r="E6" s="2710">
        <v>45</v>
      </c>
      <c r="F6" s="2710">
        <v>2</v>
      </c>
      <c r="G6" s="2711">
        <v>146.72</v>
      </c>
      <c r="H6" s="2711"/>
      <c r="I6" s="2712">
        <v>13204.8</v>
      </c>
      <c r="J6" s="2713"/>
      <c r="K6" s="2707"/>
      <c r="L6" s="2707"/>
    </row>
    <row r="7" spans="1:12" s="2699" customFormat="1" ht="36" customHeight="1">
      <c r="A7" s="2696"/>
      <c r="B7" s="2708">
        <v>4</v>
      </c>
      <c r="C7" s="2709" t="s">
        <v>313</v>
      </c>
      <c r="D7" s="2709" t="s">
        <v>15</v>
      </c>
      <c r="E7" s="2710">
        <v>4.3796</v>
      </c>
      <c r="F7" s="2710">
        <v>2</v>
      </c>
      <c r="G7" s="2711">
        <v>1500</v>
      </c>
      <c r="H7" s="2711"/>
      <c r="I7" s="2712">
        <v>13138.8</v>
      </c>
      <c r="J7" s="2713"/>
      <c r="K7" s="2707"/>
      <c r="L7" s="2707"/>
    </row>
    <row r="8" spans="1:12" s="2699" customFormat="1" ht="41.25" customHeight="1">
      <c r="A8" s="2696"/>
      <c r="B8" s="2708">
        <v>5</v>
      </c>
      <c r="C8" s="2709" t="s">
        <v>314</v>
      </c>
      <c r="D8" s="2709" t="s">
        <v>15</v>
      </c>
      <c r="E8" s="2710">
        <v>4.3796</v>
      </c>
      <c r="F8" s="2710">
        <v>2</v>
      </c>
      <c r="G8" s="2711">
        <v>1440</v>
      </c>
      <c r="H8" s="2711"/>
      <c r="I8" s="2712">
        <v>12613.248</v>
      </c>
      <c r="J8" s="2713"/>
      <c r="K8" s="2707"/>
      <c r="L8" s="2707"/>
    </row>
    <row r="9" spans="1:12" s="2699" customFormat="1" ht="25.5" customHeight="1">
      <c r="A9" s="2696"/>
      <c r="B9" s="2708">
        <v>6</v>
      </c>
      <c r="C9" s="2709" t="s">
        <v>17</v>
      </c>
      <c r="D9" s="2709" t="s">
        <v>15</v>
      </c>
      <c r="E9" s="2710">
        <v>4.3796</v>
      </c>
      <c r="F9" s="2710">
        <v>2</v>
      </c>
      <c r="G9" s="2711">
        <v>1320</v>
      </c>
      <c r="H9" s="2711"/>
      <c r="I9" s="2712">
        <v>11562.144</v>
      </c>
      <c r="J9" s="2713"/>
      <c r="K9" s="2707"/>
      <c r="L9" s="2707"/>
    </row>
    <row r="10" spans="1:12" s="2699" customFormat="1" ht="26.25" customHeight="1">
      <c r="A10" s="2696"/>
      <c r="B10" s="2708">
        <v>7</v>
      </c>
      <c r="C10" s="2709" t="s">
        <v>18</v>
      </c>
      <c r="D10" s="2709" t="s">
        <v>19</v>
      </c>
      <c r="E10" s="2710">
        <v>1.2</v>
      </c>
      <c r="F10" s="2710">
        <v>2</v>
      </c>
      <c r="G10" s="2711">
        <v>559.29</v>
      </c>
      <c r="H10" s="2711"/>
      <c r="I10" s="2712">
        <v>1342.2959999999998</v>
      </c>
      <c r="J10" s="2713"/>
      <c r="K10" s="2707"/>
      <c r="L10" s="2707"/>
    </row>
    <row r="11" spans="1:12" s="2699" customFormat="1" ht="43.5" customHeight="1">
      <c r="A11" s="2696"/>
      <c r="B11" s="2708">
        <v>8</v>
      </c>
      <c r="C11" s="2709" t="s">
        <v>20</v>
      </c>
      <c r="D11" s="2709" t="s">
        <v>15</v>
      </c>
      <c r="E11" s="2710">
        <v>4.3796</v>
      </c>
      <c r="F11" s="2710">
        <v>2</v>
      </c>
      <c r="G11" s="2711">
        <v>1500</v>
      </c>
      <c r="H11" s="2711"/>
      <c r="I11" s="2712">
        <v>13138.8</v>
      </c>
      <c r="J11" s="2713"/>
      <c r="K11" s="2707"/>
      <c r="L11" s="2707"/>
    </row>
    <row r="12" spans="1:12" s="2699" customFormat="1" ht="60.75" customHeight="1">
      <c r="A12" s="2696"/>
      <c r="B12" s="2708">
        <v>9</v>
      </c>
      <c r="C12" s="2709" t="s">
        <v>21</v>
      </c>
      <c r="D12" s="2709" t="s">
        <v>15</v>
      </c>
      <c r="E12" s="2710">
        <v>4.3796</v>
      </c>
      <c r="F12" s="2710">
        <v>2</v>
      </c>
      <c r="G12" s="2714">
        <v>1710</v>
      </c>
      <c r="H12" s="2714"/>
      <c r="I12" s="2712">
        <v>14978.232</v>
      </c>
      <c r="J12" s="2713"/>
      <c r="K12" s="2707"/>
      <c r="L12" s="2707"/>
    </row>
    <row r="13" spans="1:12" s="2699" customFormat="1" ht="29.25" customHeight="1">
      <c r="A13" s="2696"/>
      <c r="B13" s="2708">
        <v>10</v>
      </c>
      <c r="C13" s="2709" t="s">
        <v>22</v>
      </c>
      <c r="D13" s="2709" t="s">
        <v>23</v>
      </c>
      <c r="E13" s="2710">
        <v>1</v>
      </c>
      <c r="F13" s="2710">
        <v>1</v>
      </c>
      <c r="G13" s="2711">
        <v>5060.23</v>
      </c>
      <c r="H13" s="2711"/>
      <c r="I13" s="2712">
        <v>5060.23</v>
      </c>
      <c r="J13" s="2713"/>
      <c r="K13" s="2707"/>
      <c r="L13" s="2707"/>
    </row>
    <row r="14" spans="1:12" s="2699" customFormat="1" ht="24.75" customHeight="1">
      <c r="A14" s="2696"/>
      <c r="B14" s="2708">
        <v>11</v>
      </c>
      <c r="C14" s="2709" t="s">
        <v>25</v>
      </c>
      <c r="D14" s="2709" t="s">
        <v>15</v>
      </c>
      <c r="E14" s="2710">
        <v>4.3796</v>
      </c>
      <c r="F14" s="2710">
        <v>1</v>
      </c>
      <c r="G14" s="2715">
        <v>9936</v>
      </c>
      <c r="H14" s="2715"/>
      <c r="I14" s="2712">
        <v>43515.7056</v>
      </c>
      <c r="J14" s="2713"/>
      <c r="K14" s="2707"/>
      <c r="L14" s="2707"/>
    </row>
    <row r="15" spans="1:12" s="2699" customFormat="1" ht="24.75" customHeight="1">
      <c r="A15" s="2696"/>
      <c r="B15" s="2708">
        <v>12</v>
      </c>
      <c r="C15" s="2709" t="s">
        <v>26</v>
      </c>
      <c r="D15" s="2709" t="s">
        <v>9</v>
      </c>
      <c r="E15" s="2710">
        <v>1</v>
      </c>
      <c r="F15" s="2710">
        <v>2</v>
      </c>
      <c r="G15" s="2715">
        <v>3036.14</v>
      </c>
      <c r="H15" s="2715"/>
      <c r="I15" s="2712">
        <v>6072.28</v>
      </c>
      <c r="J15" s="2713"/>
      <c r="K15" s="2707"/>
      <c r="L15" s="2707"/>
    </row>
    <row r="16" spans="1:12" s="2699" customFormat="1" ht="97.5" customHeight="1">
      <c r="A16" s="2696"/>
      <c r="B16" s="2708">
        <v>13</v>
      </c>
      <c r="C16" s="2709" t="s">
        <v>258</v>
      </c>
      <c r="D16" s="2709" t="s">
        <v>28</v>
      </c>
      <c r="E16" s="2710">
        <v>4</v>
      </c>
      <c r="F16" s="2710">
        <v>12</v>
      </c>
      <c r="G16" s="2714">
        <v>532.66</v>
      </c>
      <c r="H16" s="2714"/>
      <c r="I16" s="2712">
        <v>25567.68</v>
      </c>
      <c r="J16" s="2713"/>
      <c r="K16" s="2707"/>
      <c r="L16" s="2707"/>
    </row>
    <row r="17" spans="1:12" s="2699" customFormat="1" ht="42" customHeight="1">
      <c r="A17" s="2696"/>
      <c r="B17" s="2708">
        <v>14</v>
      </c>
      <c r="C17" s="2709" t="s">
        <v>144</v>
      </c>
      <c r="D17" s="2709" t="s">
        <v>30</v>
      </c>
      <c r="E17" s="2710">
        <v>4.3796</v>
      </c>
      <c r="F17" s="2710">
        <v>1</v>
      </c>
      <c r="G17" s="2711">
        <v>14039</v>
      </c>
      <c r="H17" s="2711"/>
      <c r="I17" s="2712">
        <v>61485.2044</v>
      </c>
      <c r="J17" s="2713"/>
      <c r="K17" s="2707"/>
      <c r="L17" s="2707"/>
    </row>
    <row r="18" spans="1:12" s="2699" customFormat="1" ht="24" customHeight="1">
      <c r="A18" s="2696"/>
      <c r="B18" s="2708">
        <v>15</v>
      </c>
      <c r="C18" s="2709" t="s">
        <v>32</v>
      </c>
      <c r="D18" s="2709" t="s">
        <v>33</v>
      </c>
      <c r="E18" s="2710">
        <v>700</v>
      </c>
      <c r="F18" s="2710" t="s">
        <v>34</v>
      </c>
      <c r="G18" s="2711">
        <v>25.39</v>
      </c>
      <c r="H18" s="2711"/>
      <c r="I18" s="2712">
        <v>17773</v>
      </c>
      <c r="J18" s="2713"/>
      <c r="K18" s="2707"/>
      <c r="L18" s="2707"/>
    </row>
    <row r="19" spans="1:12" s="2699" customFormat="1" ht="27.75" customHeight="1">
      <c r="A19" s="2696"/>
      <c r="B19" s="2708">
        <v>16</v>
      </c>
      <c r="C19" s="2709" t="s">
        <v>35</v>
      </c>
      <c r="D19" s="2709" t="s">
        <v>36</v>
      </c>
      <c r="E19" s="2710">
        <v>1</v>
      </c>
      <c r="F19" s="2710" t="s">
        <v>34</v>
      </c>
      <c r="G19" s="2711">
        <v>408.6</v>
      </c>
      <c r="H19" s="2711"/>
      <c r="I19" s="2712">
        <v>408.6</v>
      </c>
      <c r="J19" s="2713"/>
      <c r="K19" s="2707"/>
      <c r="L19" s="2707"/>
    </row>
    <row r="20" spans="1:12" s="2699" customFormat="1" ht="24.75" customHeight="1">
      <c r="A20" s="2696"/>
      <c r="B20" s="2708">
        <v>17</v>
      </c>
      <c r="C20" s="2709" t="s">
        <v>37</v>
      </c>
      <c r="D20" s="2709" t="s">
        <v>38</v>
      </c>
      <c r="E20" s="2710">
        <v>300</v>
      </c>
      <c r="F20" s="2710" t="s">
        <v>34</v>
      </c>
      <c r="G20" s="2711">
        <v>20.13</v>
      </c>
      <c r="H20" s="2711"/>
      <c r="I20" s="2712">
        <v>6039</v>
      </c>
      <c r="J20" s="2713"/>
      <c r="K20" s="2707"/>
      <c r="L20" s="2707"/>
    </row>
    <row r="21" spans="1:12" s="2699" customFormat="1" ht="36" customHeight="1">
      <c r="A21" s="2696"/>
      <c r="B21" s="2708">
        <v>18</v>
      </c>
      <c r="C21" s="2709" t="s">
        <v>39</v>
      </c>
      <c r="D21" s="2709" t="s">
        <v>33</v>
      </c>
      <c r="E21" s="2710">
        <v>500</v>
      </c>
      <c r="F21" s="2710" t="s">
        <v>34</v>
      </c>
      <c r="G21" s="2711">
        <v>41.8</v>
      </c>
      <c r="H21" s="2711"/>
      <c r="I21" s="2712">
        <v>20900</v>
      </c>
      <c r="J21" s="2713"/>
      <c r="K21" s="2707"/>
      <c r="L21" s="2707"/>
    </row>
    <row r="22" spans="1:12" s="2699" customFormat="1" ht="33.75" customHeight="1">
      <c r="A22" s="2696"/>
      <c r="B22" s="2708">
        <v>19</v>
      </c>
      <c r="C22" s="2709" t="s">
        <v>294</v>
      </c>
      <c r="D22" s="2709" t="s">
        <v>38</v>
      </c>
      <c r="E22" s="2710">
        <v>150</v>
      </c>
      <c r="F22" s="2710" t="s">
        <v>34</v>
      </c>
      <c r="G22" s="2711">
        <v>170.7</v>
      </c>
      <c r="H22" s="2711"/>
      <c r="I22" s="2712">
        <v>25605</v>
      </c>
      <c r="J22" s="2713"/>
      <c r="K22" s="2707"/>
      <c r="L22" s="2707"/>
    </row>
    <row r="23" spans="1:12" s="2699" customFormat="1" ht="36" customHeight="1">
      <c r="A23" s="2696"/>
      <c r="B23" s="2708">
        <v>20</v>
      </c>
      <c r="C23" s="2709" t="s">
        <v>266</v>
      </c>
      <c r="D23" s="2709" t="s">
        <v>38</v>
      </c>
      <c r="E23" s="2710">
        <v>100</v>
      </c>
      <c r="F23" s="2710" t="s">
        <v>34</v>
      </c>
      <c r="G23" s="2711">
        <v>183.3</v>
      </c>
      <c r="H23" s="2711"/>
      <c r="I23" s="2712">
        <v>18330</v>
      </c>
      <c r="J23" s="2713"/>
      <c r="K23" s="2707"/>
      <c r="L23" s="2707"/>
    </row>
    <row r="24" spans="1:12" s="2699" customFormat="1" ht="33.75" customHeight="1">
      <c r="A24" s="2696"/>
      <c r="B24" s="2708">
        <v>21</v>
      </c>
      <c r="C24" s="2709" t="s">
        <v>42</v>
      </c>
      <c r="D24" s="2709" t="s">
        <v>38</v>
      </c>
      <c r="E24" s="2710">
        <v>50</v>
      </c>
      <c r="F24" s="2710" t="s">
        <v>34</v>
      </c>
      <c r="G24" s="2711">
        <v>36.39</v>
      </c>
      <c r="H24" s="2711"/>
      <c r="I24" s="2712">
        <v>1819.5</v>
      </c>
      <c r="J24" s="2713"/>
      <c r="K24" s="2707"/>
      <c r="L24" s="2707"/>
    </row>
    <row r="25" spans="1:12" s="2699" customFormat="1" ht="36" customHeight="1">
      <c r="A25" s="2696"/>
      <c r="B25" s="2708">
        <v>22</v>
      </c>
      <c r="C25" s="2709" t="s">
        <v>43</v>
      </c>
      <c r="D25" s="2709" t="s">
        <v>38</v>
      </c>
      <c r="E25" s="2710">
        <v>150</v>
      </c>
      <c r="F25" s="2710" t="s">
        <v>34</v>
      </c>
      <c r="G25" s="2711">
        <v>137</v>
      </c>
      <c r="H25" s="2711"/>
      <c r="I25" s="2712">
        <v>20550</v>
      </c>
      <c r="J25" s="2713"/>
      <c r="K25" s="2707"/>
      <c r="L25" s="2707"/>
    </row>
    <row r="26" spans="1:12" s="2699" customFormat="1" ht="21" customHeight="1">
      <c r="A26" s="2696"/>
      <c r="B26" s="2708">
        <v>23</v>
      </c>
      <c r="C26" s="2709" t="s">
        <v>315</v>
      </c>
      <c r="D26" s="2709" t="s">
        <v>45</v>
      </c>
      <c r="E26" s="2710">
        <v>0.3</v>
      </c>
      <c r="F26" s="2710">
        <v>2</v>
      </c>
      <c r="G26" s="2711">
        <v>1514.7</v>
      </c>
      <c r="H26" s="2711"/>
      <c r="I26" s="2712">
        <v>908.82</v>
      </c>
      <c r="J26" s="2713"/>
      <c r="K26" s="2707"/>
      <c r="L26" s="2707"/>
    </row>
    <row r="27" spans="1:12" s="2699" customFormat="1" ht="21" customHeight="1">
      <c r="A27" s="2696"/>
      <c r="B27" s="2708">
        <v>24</v>
      </c>
      <c r="C27" s="2709" t="s">
        <v>240</v>
      </c>
      <c r="D27" s="2709"/>
      <c r="E27" s="2716"/>
      <c r="F27" s="2716" t="s">
        <v>316</v>
      </c>
      <c r="G27" s="2716"/>
      <c r="H27" s="2716"/>
      <c r="I27" s="2712">
        <v>11036.592</v>
      </c>
      <c r="J27" s="2713"/>
      <c r="K27" s="2707"/>
      <c r="L27" s="2707"/>
    </row>
    <row r="28" spans="1:12" s="2699" customFormat="1" ht="21" customHeight="1">
      <c r="A28" s="2696"/>
      <c r="B28" s="2708">
        <v>25</v>
      </c>
      <c r="C28" s="2709" t="s">
        <v>46</v>
      </c>
      <c r="D28" s="2709"/>
      <c r="E28" s="2710"/>
      <c r="F28" s="2710" t="s">
        <v>47</v>
      </c>
      <c r="G28" s="2711"/>
      <c r="H28" s="2711"/>
      <c r="I28" s="2712">
        <v>67270.656</v>
      </c>
      <c r="J28" s="2713"/>
      <c r="K28" s="2707"/>
      <c r="L28" s="2707"/>
    </row>
    <row r="29" spans="2:12" ht="21" customHeight="1">
      <c r="B29" s="2708">
        <v>26</v>
      </c>
      <c r="C29" s="2709" t="s">
        <v>50</v>
      </c>
      <c r="D29" s="2709" t="s">
        <v>317</v>
      </c>
      <c r="E29" s="2710">
        <v>4.3796</v>
      </c>
      <c r="F29" s="2710">
        <v>12</v>
      </c>
      <c r="G29" s="2711">
        <v>3290</v>
      </c>
      <c r="H29" s="2711"/>
      <c r="I29" s="2712">
        <v>172906.608</v>
      </c>
      <c r="J29" s="2713"/>
      <c r="K29" s="2717"/>
      <c r="L29" s="2717"/>
    </row>
    <row r="30" spans="1:12" s="2699" customFormat="1" ht="22.5" customHeight="1">
      <c r="A30" s="2696"/>
      <c r="B30" s="2708">
        <v>27</v>
      </c>
      <c r="C30" s="2709" t="s">
        <v>318</v>
      </c>
      <c r="D30" s="2709" t="s">
        <v>54</v>
      </c>
      <c r="E30" s="2716"/>
      <c r="F30" s="2716"/>
      <c r="G30" s="2716"/>
      <c r="H30" s="2716"/>
      <c r="I30" s="2712">
        <v>45000</v>
      </c>
      <c r="J30" s="2713"/>
      <c r="K30" s="2707"/>
      <c r="L30" s="2707"/>
    </row>
    <row r="31" spans="1:12" s="2699" customFormat="1" ht="22.5" customHeight="1">
      <c r="A31" s="2696"/>
      <c r="B31" s="2708">
        <v>28</v>
      </c>
      <c r="C31" s="2718" t="s">
        <v>65</v>
      </c>
      <c r="D31" s="2718" t="s">
        <v>66</v>
      </c>
      <c r="E31" s="2716">
        <v>48</v>
      </c>
      <c r="F31" s="2716">
        <v>1</v>
      </c>
      <c r="G31" s="2716">
        <v>1443.34</v>
      </c>
      <c r="H31" s="2716"/>
      <c r="I31" s="2719">
        <v>69280.32</v>
      </c>
      <c r="J31" s="2713"/>
      <c r="K31" s="2707"/>
      <c r="L31" s="2707"/>
    </row>
    <row r="32" spans="1:12" s="2699" customFormat="1" ht="22.5" customHeight="1">
      <c r="A32" s="2696"/>
      <c r="B32" s="2708">
        <v>29</v>
      </c>
      <c r="C32" s="2720" t="s">
        <v>68</v>
      </c>
      <c r="D32" s="2718" t="s">
        <v>69</v>
      </c>
      <c r="E32" s="2716">
        <v>26</v>
      </c>
      <c r="F32" s="2716">
        <v>1</v>
      </c>
      <c r="G32" s="2721">
        <v>531</v>
      </c>
      <c r="H32" s="2722"/>
      <c r="I32" s="2719">
        <v>13806</v>
      </c>
      <c r="J32" s="2713"/>
      <c r="K32" s="2707"/>
      <c r="L32" s="2707"/>
    </row>
    <row r="33" spans="1:12" s="2699" customFormat="1" ht="22.5" customHeight="1">
      <c r="A33" s="2696"/>
      <c r="B33" s="2708">
        <v>30</v>
      </c>
      <c r="C33" s="2718" t="s">
        <v>70</v>
      </c>
      <c r="D33" s="2718" t="s">
        <v>66</v>
      </c>
      <c r="E33" s="2716">
        <v>46</v>
      </c>
      <c r="F33" s="2716">
        <v>1</v>
      </c>
      <c r="G33" s="2716">
        <v>1039.3</v>
      </c>
      <c r="H33" s="2716"/>
      <c r="I33" s="2719">
        <v>47807.8</v>
      </c>
      <c r="J33" s="2713"/>
      <c r="K33" s="2707"/>
      <c r="L33" s="2707"/>
    </row>
    <row r="34" spans="1:12" s="2699" customFormat="1" ht="24.75" customHeight="1">
      <c r="A34" s="2696"/>
      <c r="B34" s="2708">
        <v>31</v>
      </c>
      <c r="C34" s="2723" t="s">
        <v>72</v>
      </c>
      <c r="D34" s="2723" t="s">
        <v>73</v>
      </c>
      <c r="E34" s="2724">
        <v>20</v>
      </c>
      <c r="F34" s="2724">
        <v>1</v>
      </c>
      <c r="G34" s="2721">
        <v>4152</v>
      </c>
      <c r="H34" s="2722"/>
      <c r="I34" s="2725">
        <v>83040</v>
      </c>
      <c r="J34" s="2713"/>
      <c r="K34" s="2707"/>
      <c r="L34" s="2707"/>
    </row>
    <row r="35" spans="1:12" s="2699" customFormat="1" ht="18" customHeight="1">
      <c r="A35" s="2696"/>
      <c r="B35" s="2708">
        <v>32</v>
      </c>
      <c r="C35" s="2718" t="s">
        <v>86</v>
      </c>
      <c r="D35" s="2718" t="s">
        <v>66</v>
      </c>
      <c r="E35" s="2716">
        <v>44</v>
      </c>
      <c r="F35" s="2716">
        <v>1</v>
      </c>
      <c r="G35" s="2716">
        <v>982.88</v>
      </c>
      <c r="H35" s="2716"/>
      <c r="I35" s="2719">
        <v>43246.72</v>
      </c>
      <c r="J35" s="2713"/>
      <c r="K35" s="2707"/>
      <c r="L35" s="2707"/>
    </row>
    <row r="36" spans="2:13" ht="12">
      <c r="B36" s="2726" t="s">
        <v>53</v>
      </c>
      <c r="C36" s="2726"/>
      <c r="D36" s="2726"/>
      <c r="E36" s="2726"/>
      <c r="F36" s="2726"/>
      <c r="G36" s="2727"/>
      <c r="H36" s="2727"/>
      <c r="I36" s="2728">
        <v>896768.036</v>
      </c>
      <c r="J36" s="2729"/>
      <c r="K36" s="2717"/>
      <c r="L36" s="2717"/>
      <c r="M36" s="2730"/>
    </row>
    <row r="38" ht="12">
      <c r="I38" s="2731"/>
    </row>
    <row r="45" ht="12">
      <c r="E45" s="2696" t="s">
        <v>199</v>
      </c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B1">
      <selection activeCell="H3" sqref="H3"/>
    </sheetView>
  </sheetViews>
  <sheetFormatPr defaultColWidth="9.140625" defaultRowHeight="12.75"/>
  <cols>
    <col min="1" max="1" width="0" style="2732" hidden="1" customWidth="1"/>
    <col min="2" max="2" width="5.28125" style="2732" customWidth="1"/>
    <col min="3" max="3" width="50.00390625" style="2732" customWidth="1"/>
    <col min="4" max="4" width="15.421875" style="2732" customWidth="1"/>
    <col min="5" max="5" width="9.8515625" style="2732" customWidth="1"/>
    <col min="6" max="6" width="8.140625" style="2732" customWidth="1"/>
    <col min="7" max="7" width="8.8515625" style="2732" customWidth="1"/>
    <col min="8" max="8" width="12.28125" style="2732" customWidth="1"/>
    <col min="9" max="9" width="6.140625" style="2733" customWidth="1"/>
    <col min="10" max="10" width="2.421875" style="2734" customWidth="1"/>
    <col min="11" max="11" width="7.140625" style="2734" customWidth="1"/>
    <col min="12" max="16384" width="9.140625" style="2734" customWidth="1"/>
  </cols>
  <sheetData>
    <row r="1" spans="1:9" s="2735" customFormat="1" ht="33" customHeight="1">
      <c r="A1" s="2732"/>
      <c r="B1" s="3472" t="s">
        <v>319</v>
      </c>
      <c r="C1" s="3472"/>
      <c r="D1" s="3472"/>
      <c r="E1" s="3472"/>
      <c r="F1" s="3472"/>
      <c r="G1" s="3472"/>
      <c r="H1" s="3472"/>
      <c r="I1" s="2733"/>
    </row>
    <row r="2" spans="1:9" s="2735" customFormat="1" ht="14.25" customHeight="1">
      <c r="A2" s="2732"/>
      <c r="B2" s="2736"/>
      <c r="C2" s="2736"/>
      <c r="D2" s="2736"/>
      <c r="E2" s="2736"/>
      <c r="F2" s="2736"/>
      <c r="G2" s="2736"/>
      <c r="H2" s="2736"/>
      <c r="I2" s="2733"/>
    </row>
    <row r="3" spans="1:11" s="2735" customFormat="1" ht="52.5" customHeight="1">
      <c r="A3" s="2737"/>
      <c r="B3" s="2738" t="s">
        <v>1</v>
      </c>
      <c r="C3" s="2739" t="s">
        <v>2</v>
      </c>
      <c r="D3" s="2739" t="s">
        <v>3</v>
      </c>
      <c r="E3" s="2740" t="s">
        <v>4</v>
      </c>
      <c r="F3" s="2740" t="s">
        <v>5</v>
      </c>
      <c r="G3" s="2740" t="s">
        <v>6</v>
      </c>
      <c r="H3" s="2741" t="s">
        <v>7</v>
      </c>
      <c r="I3" s="2742"/>
      <c r="J3" s="2743"/>
      <c r="K3" s="2743"/>
    </row>
    <row r="4" spans="1:11" s="2735" customFormat="1" ht="21" customHeight="1">
      <c r="A4" s="2732"/>
      <c r="B4" s="2744">
        <v>1</v>
      </c>
      <c r="C4" s="2745" t="s">
        <v>8</v>
      </c>
      <c r="D4" s="2745" t="s">
        <v>9</v>
      </c>
      <c r="E4" s="2746">
        <v>1</v>
      </c>
      <c r="F4" s="2746">
        <v>1</v>
      </c>
      <c r="G4" s="2747">
        <v>5460</v>
      </c>
      <c r="H4" s="2748">
        <v>5460</v>
      </c>
      <c r="I4" s="2749"/>
      <c r="J4" s="2743"/>
      <c r="K4" s="2743"/>
    </row>
    <row r="5" spans="1:11" s="2735" customFormat="1" ht="25.5" customHeight="1">
      <c r="A5" s="2732"/>
      <c r="B5" s="2744">
        <v>2</v>
      </c>
      <c r="C5" s="2745" t="s">
        <v>10</v>
      </c>
      <c r="D5" s="2745" t="s">
        <v>11</v>
      </c>
      <c r="E5" s="2746">
        <v>0.4</v>
      </c>
      <c r="F5" s="2746">
        <v>2</v>
      </c>
      <c r="G5" s="2747">
        <v>6500</v>
      </c>
      <c r="H5" s="2748">
        <v>5200</v>
      </c>
      <c r="I5" s="2749"/>
      <c r="J5" s="2743"/>
      <c r="K5" s="2743"/>
    </row>
    <row r="6" spans="1:11" s="2735" customFormat="1" ht="18.75" customHeight="1">
      <c r="A6" s="2732"/>
      <c r="B6" s="2744">
        <v>3</v>
      </c>
      <c r="C6" s="2745" t="s">
        <v>12</v>
      </c>
      <c r="D6" s="2745" t="s">
        <v>13</v>
      </c>
      <c r="E6" s="2746">
        <v>47</v>
      </c>
      <c r="F6" s="2746">
        <v>2</v>
      </c>
      <c r="G6" s="2747">
        <v>146.72</v>
      </c>
      <c r="H6" s="2748">
        <v>13791.68</v>
      </c>
      <c r="I6" s="2749"/>
      <c r="J6" s="2743"/>
      <c r="K6" s="2743"/>
    </row>
    <row r="7" spans="1:11" s="2735" customFormat="1" ht="27.75" customHeight="1">
      <c r="A7" s="2732"/>
      <c r="B7" s="2744">
        <v>4</v>
      </c>
      <c r="C7" s="2745" t="s">
        <v>14</v>
      </c>
      <c r="D7" s="2750" t="s">
        <v>15</v>
      </c>
      <c r="E7" s="2746">
        <v>2.6064</v>
      </c>
      <c r="F7" s="2746">
        <v>2</v>
      </c>
      <c r="G7" s="2747">
        <v>1500</v>
      </c>
      <c r="H7" s="2748">
        <v>7819.2</v>
      </c>
      <c r="I7" s="2749"/>
      <c r="J7" s="2743"/>
      <c r="K7" s="2743"/>
    </row>
    <row r="8" spans="1:11" s="2735" customFormat="1" ht="29.25" customHeight="1">
      <c r="A8" s="2732"/>
      <c r="B8" s="2744">
        <v>5</v>
      </c>
      <c r="C8" s="2745" t="s">
        <v>16</v>
      </c>
      <c r="D8" s="2750" t="s">
        <v>15</v>
      </c>
      <c r="E8" s="2746">
        <v>2.6064</v>
      </c>
      <c r="F8" s="2746">
        <v>2</v>
      </c>
      <c r="G8" s="2747">
        <v>1440</v>
      </c>
      <c r="H8" s="2748">
        <v>7506.432</v>
      </c>
      <c r="I8" s="2749"/>
      <c r="J8" s="2743"/>
      <c r="K8" s="2743"/>
    </row>
    <row r="9" spans="1:11" s="2735" customFormat="1" ht="28.5" customHeight="1">
      <c r="A9" s="2732"/>
      <c r="B9" s="2744">
        <v>6</v>
      </c>
      <c r="C9" s="2745" t="s">
        <v>17</v>
      </c>
      <c r="D9" s="2750" t="s">
        <v>15</v>
      </c>
      <c r="E9" s="2746">
        <v>2.6064</v>
      </c>
      <c r="F9" s="2746">
        <v>2</v>
      </c>
      <c r="G9" s="2747">
        <v>1320</v>
      </c>
      <c r="H9" s="2748">
        <v>6880.896</v>
      </c>
      <c r="I9" s="2749"/>
      <c r="J9" s="2743"/>
      <c r="K9" s="2743"/>
    </row>
    <row r="10" spans="1:11" s="2735" customFormat="1" ht="25.5" customHeight="1">
      <c r="A10" s="2732"/>
      <c r="B10" s="2744">
        <v>7</v>
      </c>
      <c r="C10" s="2745" t="s">
        <v>18</v>
      </c>
      <c r="D10" s="2750" t="s">
        <v>19</v>
      </c>
      <c r="E10" s="2746">
        <v>0.5</v>
      </c>
      <c r="F10" s="2746">
        <v>2</v>
      </c>
      <c r="G10" s="2747">
        <v>559.29</v>
      </c>
      <c r="H10" s="2748">
        <v>559.29</v>
      </c>
      <c r="I10" s="2749"/>
      <c r="J10" s="2743"/>
      <c r="K10" s="2743"/>
    </row>
    <row r="11" spans="1:11" s="2735" customFormat="1" ht="37.5" customHeight="1">
      <c r="A11" s="2732"/>
      <c r="B11" s="2744">
        <v>8</v>
      </c>
      <c r="C11" s="2745" t="s">
        <v>20</v>
      </c>
      <c r="D11" s="2750" t="s">
        <v>15</v>
      </c>
      <c r="E11" s="2746">
        <v>2.6064</v>
      </c>
      <c r="F11" s="2746">
        <v>2</v>
      </c>
      <c r="G11" s="2747">
        <v>3003.38</v>
      </c>
      <c r="H11" s="2748">
        <v>15656.019263999999</v>
      </c>
      <c r="I11" s="2749"/>
      <c r="J11" s="2743"/>
      <c r="K11" s="2743"/>
    </row>
    <row r="12" spans="1:11" s="2735" customFormat="1" ht="50.25" customHeight="1">
      <c r="A12" s="2732"/>
      <c r="B12" s="2744">
        <v>9</v>
      </c>
      <c r="C12" s="2745" t="s">
        <v>21</v>
      </c>
      <c r="D12" s="2750" t="s">
        <v>15</v>
      </c>
      <c r="E12" s="2746">
        <v>2.6064</v>
      </c>
      <c r="F12" s="2746">
        <v>2</v>
      </c>
      <c r="G12" s="2751">
        <v>1710</v>
      </c>
      <c r="H12" s="2748">
        <v>8913.887999999999</v>
      </c>
      <c r="I12" s="2749"/>
      <c r="J12" s="2743"/>
      <c r="K12" s="2743"/>
    </row>
    <row r="13" spans="1:11" s="2735" customFormat="1" ht="23.25" customHeight="1">
      <c r="A13" s="2732"/>
      <c r="B13" s="2744">
        <v>10</v>
      </c>
      <c r="C13" s="2745" t="s">
        <v>22</v>
      </c>
      <c r="D13" s="2750" t="s">
        <v>23</v>
      </c>
      <c r="E13" s="2746">
        <v>1</v>
      </c>
      <c r="F13" s="2746">
        <v>1</v>
      </c>
      <c r="G13" s="2747">
        <v>5060.23</v>
      </c>
      <c r="H13" s="2748">
        <v>5060.23</v>
      </c>
      <c r="I13" s="2749"/>
      <c r="J13" s="2743"/>
      <c r="K13" s="2743"/>
    </row>
    <row r="14" spans="1:11" s="2735" customFormat="1" ht="27.75" customHeight="1">
      <c r="A14" s="2732"/>
      <c r="B14" s="2744">
        <v>11</v>
      </c>
      <c r="C14" s="2745" t="s">
        <v>24</v>
      </c>
      <c r="D14" s="2750" t="s">
        <v>15</v>
      </c>
      <c r="E14" s="2746">
        <v>2.6064</v>
      </c>
      <c r="F14" s="2746">
        <v>1</v>
      </c>
      <c r="G14" s="2747">
        <v>19.7</v>
      </c>
      <c r="H14" s="2748">
        <v>51.34607999999999</v>
      </c>
      <c r="I14" s="2749"/>
      <c r="J14" s="2743"/>
      <c r="K14" s="2743"/>
    </row>
    <row r="15" spans="1:11" s="2735" customFormat="1" ht="22.5" customHeight="1">
      <c r="A15" s="2732"/>
      <c r="B15" s="2744">
        <v>12</v>
      </c>
      <c r="C15" s="2745" t="s">
        <v>25</v>
      </c>
      <c r="D15" s="2750" t="s">
        <v>15</v>
      </c>
      <c r="E15" s="2746">
        <v>2.6064</v>
      </c>
      <c r="F15" s="2746">
        <v>1</v>
      </c>
      <c r="G15" s="2752">
        <v>9936</v>
      </c>
      <c r="H15" s="2748">
        <v>25897.1904</v>
      </c>
      <c r="I15" s="2749"/>
      <c r="J15" s="2743"/>
      <c r="K15" s="2743"/>
    </row>
    <row r="16" spans="1:11" s="2735" customFormat="1" ht="19.5" customHeight="1">
      <c r="A16" s="2732"/>
      <c r="B16" s="2744">
        <v>13</v>
      </c>
      <c r="C16" s="2745" t="s">
        <v>26</v>
      </c>
      <c r="D16" s="2745" t="s">
        <v>9</v>
      </c>
      <c r="E16" s="2746">
        <v>1</v>
      </c>
      <c r="F16" s="2746">
        <v>1</v>
      </c>
      <c r="G16" s="2752">
        <v>3036.14</v>
      </c>
      <c r="H16" s="2748">
        <v>3036.14</v>
      </c>
      <c r="I16" s="2749"/>
      <c r="J16" s="2743"/>
      <c r="K16" s="2743"/>
    </row>
    <row r="17" spans="1:11" s="2735" customFormat="1" ht="84.75" customHeight="1">
      <c r="A17" s="2732"/>
      <c r="B17" s="2744">
        <v>14</v>
      </c>
      <c r="C17" s="2745" t="s">
        <v>258</v>
      </c>
      <c r="D17" s="2745" t="s">
        <v>28</v>
      </c>
      <c r="E17" s="2746">
        <v>3</v>
      </c>
      <c r="F17" s="2746">
        <v>12</v>
      </c>
      <c r="G17" s="2751">
        <v>266.33</v>
      </c>
      <c r="H17" s="2748">
        <v>9587.88</v>
      </c>
      <c r="I17" s="2749"/>
      <c r="J17" s="2743"/>
      <c r="K17" s="2743"/>
    </row>
    <row r="18" spans="1:11" s="2735" customFormat="1" ht="36" customHeight="1">
      <c r="A18" s="2732"/>
      <c r="B18" s="2744">
        <v>15</v>
      </c>
      <c r="C18" s="2745" t="s">
        <v>29</v>
      </c>
      <c r="D18" s="2750" t="s">
        <v>30</v>
      </c>
      <c r="E18" s="2746">
        <v>2.6064</v>
      </c>
      <c r="F18" s="2746">
        <v>1</v>
      </c>
      <c r="G18" s="2747">
        <v>14039</v>
      </c>
      <c r="H18" s="2748">
        <v>36591.249599999996</v>
      </c>
      <c r="I18" s="2749"/>
      <c r="J18" s="2743"/>
      <c r="K18" s="2743"/>
    </row>
    <row r="19" spans="1:11" s="2735" customFormat="1" ht="21" customHeight="1">
      <c r="A19" s="2732"/>
      <c r="B19" s="2744">
        <v>16</v>
      </c>
      <c r="C19" s="2745" t="s">
        <v>32</v>
      </c>
      <c r="D19" s="2745" t="s">
        <v>33</v>
      </c>
      <c r="E19" s="2746">
        <v>450</v>
      </c>
      <c r="F19" s="2753" t="s">
        <v>34</v>
      </c>
      <c r="G19" s="2747">
        <v>22.39</v>
      </c>
      <c r="H19" s="2748">
        <v>10075.5</v>
      </c>
      <c r="I19" s="2749"/>
      <c r="J19" s="2743"/>
      <c r="K19" s="2743"/>
    </row>
    <row r="20" spans="1:11" s="2735" customFormat="1" ht="21.75" customHeight="1">
      <c r="A20" s="2732"/>
      <c r="B20" s="2744">
        <v>17</v>
      </c>
      <c r="C20" s="2745" t="s">
        <v>35</v>
      </c>
      <c r="D20" s="2745" t="s">
        <v>36</v>
      </c>
      <c r="E20" s="2746">
        <v>1</v>
      </c>
      <c r="F20" s="2753" t="s">
        <v>34</v>
      </c>
      <c r="G20" s="2747">
        <v>408.6</v>
      </c>
      <c r="H20" s="2748">
        <v>408.6</v>
      </c>
      <c r="I20" s="2749"/>
      <c r="J20" s="2743"/>
      <c r="K20" s="2743"/>
    </row>
    <row r="21" spans="1:11" s="2735" customFormat="1" ht="22.5" customHeight="1">
      <c r="A21" s="2732"/>
      <c r="B21" s="2744">
        <v>18</v>
      </c>
      <c r="C21" s="2745" t="s">
        <v>37</v>
      </c>
      <c r="D21" s="2745" t="s">
        <v>38</v>
      </c>
      <c r="E21" s="2746">
        <v>100</v>
      </c>
      <c r="F21" s="2753" t="s">
        <v>34</v>
      </c>
      <c r="G21" s="2747">
        <v>20.13</v>
      </c>
      <c r="H21" s="2748">
        <v>2013</v>
      </c>
      <c r="I21" s="2749"/>
      <c r="J21" s="2743"/>
      <c r="K21" s="2743"/>
    </row>
    <row r="22" spans="1:11" s="2735" customFormat="1" ht="23.25" customHeight="1">
      <c r="A22" s="2732"/>
      <c r="B22" s="2744">
        <v>19</v>
      </c>
      <c r="C22" s="2745" t="s">
        <v>39</v>
      </c>
      <c r="D22" s="2745" t="s">
        <v>33</v>
      </c>
      <c r="E22" s="2746">
        <v>200</v>
      </c>
      <c r="F22" s="2753" t="s">
        <v>34</v>
      </c>
      <c r="G22" s="2747">
        <v>41.8</v>
      </c>
      <c r="H22" s="2748">
        <v>8360</v>
      </c>
      <c r="I22" s="2749"/>
      <c r="J22" s="2743"/>
      <c r="K22" s="2743"/>
    </row>
    <row r="23" spans="1:11" s="2735" customFormat="1" ht="23.25" customHeight="1">
      <c r="A23" s="2732"/>
      <c r="B23" s="2744">
        <v>20</v>
      </c>
      <c r="C23" s="2745" t="s">
        <v>40</v>
      </c>
      <c r="D23" s="2745" t="s">
        <v>38</v>
      </c>
      <c r="E23" s="2746">
        <v>100</v>
      </c>
      <c r="F23" s="2753" t="s">
        <v>34</v>
      </c>
      <c r="G23" s="2747">
        <v>170.7</v>
      </c>
      <c r="H23" s="2748">
        <v>17070</v>
      </c>
      <c r="I23" s="2749"/>
      <c r="J23" s="2743"/>
      <c r="K23" s="2743"/>
    </row>
    <row r="24" spans="1:11" s="2735" customFormat="1" ht="25.5" customHeight="1">
      <c r="A24" s="2732"/>
      <c r="B24" s="2744">
        <v>21</v>
      </c>
      <c r="C24" s="2745" t="s">
        <v>41</v>
      </c>
      <c r="D24" s="2745" t="s">
        <v>38</v>
      </c>
      <c r="E24" s="2746">
        <v>50</v>
      </c>
      <c r="F24" s="2753" t="s">
        <v>34</v>
      </c>
      <c r="G24" s="2747">
        <v>183.3</v>
      </c>
      <c r="H24" s="2748">
        <v>9165</v>
      </c>
      <c r="I24" s="2749"/>
      <c r="J24" s="2743"/>
      <c r="K24" s="2743"/>
    </row>
    <row r="25" spans="1:11" s="2735" customFormat="1" ht="21.75" customHeight="1">
      <c r="A25" s="2732"/>
      <c r="B25" s="2744">
        <v>22</v>
      </c>
      <c r="C25" s="2745" t="s">
        <v>42</v>
      </c>
      <c r="D25" s="2745" t="s">
        <v>38</v>
      </c>
      <c r="E25" s="2746">
        <v>70</v>
      </c>
      <c r="F25" s="2753" t="s">
        <v>34</v>
      </c>
      <c r="G25" s="2747">
        <v>36.39</v>
      </c>
      <c r="H25" s="2748">
        <v>2547.3</v>
      </c>
      <c r="I25" s="2749"/>
      <c r="J25" s="2743"/>
      <c r="K25" s="2743"/>
    </row>
    <row r="26" spans="1:11" s="2735" customFormat="1" ht="21.75" customHeight="1">
      <c r="A26" s="2732"/>
      <c r="B26" s="2744">
        <v>23</v>
      </c>
      <c r="C26" s="2745" t="s">
        <v>43</v>
      </c>
      <c r="D26" s="2745" t="s">
        <v>38</v>
      </c>
      <c r="E26" s="2746">
        <v>150</v>
      </c>
      <c r="F26" s="2753" t="s">
        <v>34</v>
      </c>
      <c r="G26" s="2747">
        <v>137</v>
      </c>
      <c r="H26" s="2748">
        <v>20550</v>
      </c>
      <c r="I26" s="2749"/>
      <c r="J26" s="2743"/>
      <c r="K26" s="2743"/>
    </row>
    <row r="27" spans="1:11" s="2735" customFormat="1" ht="21" customHeight="1">
      <c r="A27" s="2732"/>
      <c r="B27" s="2744">
        <v>24</v>
      </c>
      <c r="C27" s="2745" t="s">
        <v>44</v>
      </c>
      <c r="D27" s="2745" t="s">
        <v>45</v>
      </c>
      <c r="E27" s="2746">
        <v>0.3</v>
      </c>
      <c r="F27" s="2746">
        <v>2</v>
      </c>
      <c r="G27" s="2747">
        <v>1514.7</v>
      </c>
      <c r="H27" s="2748">
        <v>908.82</v>
      </c>
      <c r="I27" s="2749"/>
      <c r="J27" s="2743"/>
      <c r="K27" s="2743"/>
    </row>
    <row r="28" spans="1:11" s="2735" customFormat="1" ht="21" customHeight="1">
      <c r="A28" s="2732"/>
      <c r="B28" s="2744">
        <v>25</v>
      </c>
      <c r="C28" s="2745" t="s">
        <v>46</v>
      </c>
      <c r="D28" s="2745"/>
      <c r="E28" s="2746"/>
      <c r="F28" s="2746" t="s">
        <v>47</v>
      </c>
      <c r="G28" s="2747"/>
      <c r="H28" s="2748">
        <v>40034.304</v>
      </c>
      <c r="I28" s="2749"/>
      <c r="J28" s="2743"/>
      <c r="K28" s="2743"/>
    </row>
    <row r="29" spans="1:11" s="2735" customFormat="1" ht="21" customHeight="1">
      <c r="A29" s="2732"/>
      <c r="B29" s="2744">
        <v>26</v>
      </c>
      <c r="C29" s="2745" t="s">
        <v>48</v>
      </c>
      <c r="D29" s="2745" t="s">
        <v>38</v>
      </c>
      <c r="E29" s="2746">
        <v>2.6064</v>
      </c>
      <c r="F29" s="2746">
        <v>12</v>
      </c>
      <c r="G29" s="2747">
        <v>210</v>
      </c>
      <c r="H29" s="2748">
        <v>6568.128</v>
      </c>
      <c r="I29" s="2749"/>
      <c r="J29" s="2743"/>
      <c r="K29" s="2743"/>
    </row>
    <row r="30" spans="1:11" s="2735" customFormat="1" ht="23.25" customHeight="1">
      <c r="A30" s="2732"/>
      <c r="B30" s="2744">
        <v>27</v>
      </c>
      <c r="C30" s="2745" t="s">
        <v>50</v>
      </c>
      <c r="D30" s="2745" t="s">
        <v>15</v>
      </c>
      <c r="E30" s="2746">
        <v>2.6064</v>
      </c>
      <c r="F30" s="2746">
        <v>12</v>
      </c>
      <c r="G30" s="2747">
        <v>3290</v>
      </c>
      <c r="H30" s="2748">
        <v>102900.67199999999</v>
      </c>
      <c r="I30" s="2749"/>
      <c r="J30" s="2743"/>
      <c r="K30" s="2743"/>
    </row>
    <row r="31" spans="1:11" s="2735" customFormat="1" ht="21" customHeight="1">
      <c r="A31" s="2732"/>
      <c r="B31" s="2744">
        <v>28</v>
      </c>
      <c r="C31" s="2754" t="s">
        <v>52</v>
      </c>
      <c r="D31" s="2754"/>
      <c r="E31" s="2755"/>
      <c r="F31" s="2755"/>
      <c r="G31" s="2755"/>
      <c r="H31" s="2756">
        <v>38000</v>
      </c>
      <c r="I31" s="2749"/>
      <c r="J31" s="2743"/>
      <c r="K31" s="2743"/>
    </row>
    <row r="32" spans="2:11" ht="21" customHeight="1">
      <c r="B32" s="2744">
        <v>29</v>
      </c>
      <c r="C32" s="2757" t="s">
        <v>71</v>
      </c>
      <c r="D32" s="2757" t="s">
        <v>66</v>
      </c>
      <c r="E32" s="2758">
        <v>18</v>
      </c>
      <c r="F32" s="2758">
        <v>1</v>
      </c>
      <c r="G32" s="2758">
        <v>1585.23</v>
      </c>
      <c r="H32" s="2759">
        <v>28534.14</v>
      </c>
      <c r="I32" s="2749"/>
      <c r="J32" s="2760"/>
      <c r="K32" s="2760"/>
    </row>
    <row r="33" spans="2:11" ht="21.75" customHeight="1">
      <c r="B33" s="2744">
        <v>30</v>
      </c>
      <c r="C33" s="2757" t="s">
        <v>70</v>
      </c>
      <c r="D33" s="2757" t="s">
        <v>66</v>
      </c>
      <c r="E33" s="2758">
        <v>4</v>
      </c>
      <c r="F33" s="2758">
        <v>1</v>
      </c>
      <c r="G33" s="2758">
        <v>1039.3</v>
      </c>
      <c r="H33" s="2759">
        <v>4157.2</v>
      </c>
      <c r="I33" s="2749"/>
      <c r="J33" s="2760"/>
      <c r="K33" s="2760"/>
    </row>
    <row r="34" spans="2:11" ht="21.75" customHeight="1">
      <c r="B34" s="2744">
        <v>31</v>
      </c>
      <c r="C34" s="2757" t="s">
        <v>72</v>
      </c>
      <c r="D34" s="2757" t="s">
        <v>73</v>
      </c>
      <c r="E34" s="2758">
        <v>6</v>
      </c>
      <c r="F34" s="2761">
        <v>1</v>
      </c>
      <c r="G34" s="2761">
        <v>4152</v>
      </c>
      <c r="H34" s="2759">
        <v>24912</v>
      </c>
      <c r="I34" s="2749"/>
      <c r="J34" s="2760"/>
      <c r="K34" s="2760"/>
    </row>
    <row r="35" spans="1:11" s="2735" customFormat="1" ht="21" customHeight="1">
      <c r="A35" s="2732"/>
      <c r="B35" s="2744">
        <v>32</v>
      </c>
      <c r="C35" s="2757" t="s">
        <v>107</v>
      </c>
      <c r="D35" s="2757" t="s">
        <v>66</v>
      </c>
      <c r="E35" s="2758">
        <v>16</v>
      </c>
      <c r="F35" s="2762">
        <v>1</v>
      </c>
      <c r="G35" s="2762">
        <v>1443.34</v>
      </c>
      <c r="H35" s="2759">
        <v>23093.44</v>
      </c>
      <c r="I35" s="2749"/>
      <c r="J35" s="2743"/>
      <c r="K35" s="2743"/>
    </row>
    <row r="36" spans="2:11" ht="21.75" customHeight="1">
      <c r="B36" s="2744">
        <v>33</v>
      </c>
      <c r="C36" s="2757" t="s">
        <v>67</v>
      </c>
      <c r="D36" s="2757" t="s">
        <v>66</v>
      </c>
      <c r="E36" s="2758">
        <v>6</v>
      </c>
      <c r="F36" s="2758">
        <v>1</v>
      </c>
      <c r="G36" s="2758">
        <v>1124.6</v>
      </c>
      <c r="H36" s="2759">
        <v>6747.6</v>
      </c>
      <c r="I36" s="2749"/>
      <c r="J36" s="2760"/>
      <c r="K36" s="2760"/>
    </row>
    <row r="37" spans="2:11" ht="24" customHeight="1">
      <c r="B37" s="2744">
        <v>34</v>
      </c>
      <c r="C37" s="2763" t="s">
        <v>68</v>
      </c>
      <c r="D37" s="2763" t="s">
        <v>69</v>
      </c>
      <c r="E37" s="2764">
        <v>5</v>
      </c>
      <c r="F37" s="2764">
        <v>1</v>
      </c>
      <c r="G37" s="2764">
        <v>531</v>
      </c>
      <c r="H37" s="2765">
        <v>2655</v>
      </c>
      <c r="I37" s="2749"/>
      <c r="J37" s="2760"/>
      <c r="K37" s="2760"/>
    </row>
    <row r="38" spans="2:11" ht="24" customHeight="1">
      <c r="B38" s="2744">
        <v>35</v>
      </c>
      <c r="C38" s="2757" t="s">
        <v>127</v>
      </c>
      <c r="D38" s="2757" t="s">
        <v>66</v>
      </c>
      <c r="E38" s="2758">
        <v>0</v>
      </c>
      <c r="F38" s="2758">
        <v>1</v>
      </c>
      <c r="G38" s="2758">
        <v>752.6</v>
      </c>
      <c r="H38" s="2766">
        <v>0</v>
      </c>
      <c r="I38" s="2749"/>
      <c r="J38" s="2760"/>
      <c r="K38" s="2760"/>
    </row>
    <row r="39" spans="2:11" ht="24" customHeight="1">
      <c r="B39" s="2744">
        <v>36</v>
      </c>
      <c r="C39" s="2757" t="s">
        <v>86</v>
      </c>
      <c r="D39" s="2757" t="s">
        <v>66</v>
      </c>
      <c r="E39" s="2758">
        <v>6</v>
      </c>
      <c r="F39" s="2758">
        <v>1</v>
      </c>
      <c r="G39" s="2758">
        <v>982.88</v>
      </c>
      <c r="H39" s="2766">
        <v>5897.28</v>
      </c>
      <c r="I39" s="2749"/>
      <c r="J39" s="2760"/>
      <c r="K39" s="2760"/>
    </row>
    <row r="40" spans="2:11" ht="24" customHeight="1">
      <c r="B40" s="2744">
        <v>37</v>
      </c>
      <c r="C40" s="2757" t="s">
        <v>147</v>
      </c>
      <c r="D40" s="2757" t="s">
        <v>38</v>
      </c>
      <c r="E40" s="2758">
        <v>19</v>
      </c>
      <c r="F40" s="2758">
        <v>1</v>
      </c>
      <c r="G40" s="2758">
        <v>484</v>
      </c>
      <c r="H40" s="2766">
        <v>9196</v>
      </c>
      <c r="I40" s="2749"/>
      <c r="J40" s="2760"/>
      <c r="K40" s="2760"/>
    </row>
    <row r="41" spans="2:11" ht="24" customHeight="1">
      <c r="B41" s="2744">
        <v>38</v>
      </c>
      <c r="C41" s="2763" t="s">
        <v>148</v>
      </c>
      <c r="D41" s="2763" t="s">
        <v>38</v>
      </c>
      <c r="E41" s="2764">
        <v>89</v>
      </c>
      <c r="F41" s="2764">
        <v>1</v>
      </c>
      <c r="G41" s="2764">
        <v>148</v>
      </c>
      <c r="H41" s="2766">
        <v>13172</v>
      </c>
      <c r="I41" s="2749"/>
      <c r="J41" s="2760"/>
      <c r="K41" s="2760"/>
    </row>
    <row r="42" spans="2:11" ht="24" customHeight="1">
      <c r="B42" s="2744">
        <v>39</v>
      </c>
      <c r="C42" s="2757" t="s">
        <v>121</v>
      </c>
      <c r="D42" s="2757" t="s">
        <v>150</v>
      </c>
      <c r="E42" s="2758"/>
      <c r="F42" s="2758">
        <v>1</v>
      </c>
      <c r="G42" s="2758">
        <v>400</v>
      </c>
      <c r="H42" s="2766">
        <v>0</v>
      </c>
      <c r="I42" s="2749"/>
      <c r="J42" s="2760"/>
      <c r="K42" s="2760"/>
    </row>
    <row r="43" spans="2:11" ht="24" customHeight="1">
      <c r="B43" s="2744">
        <v>40</v>
      </c>
      <c r="C43" s="2757" t="s">
        <v>129</v>
      </c>
      <c r="D43" s="2757" t="s">
        <v>69</v>
      </c>
      <c r="E43" s="2758">
        <v>2</v>
      </c>
      <c r="F43" s="2758">
        <v>1</v>
      </c>
      <c r="G43" s="2758">
        <v>670</v>
      </c>
      <c r="H43" s="2766">
        <v>1340</v>
      </c>
      <c r="I43" s="2749"/>
      <c r="J43" s="2760"/>
      <c r="K43" s="2760"/>
    </row>
    <row r="44" spans="2:11" ht="24" customHeight="1">
      <c r="B44" s="2744">
        <v>41</v>
      </c>
      <c r="C44" s="2767" t="s">
        <v>128</v>
      </c>
      <c r="D44" s="2767" t="s">
        <v>75</v>
      </c>
      <c r="E44" s="2758">
        <v>2</v>
      </c>
      <c r="F44" s="2768">
        <v>1</v>
      </c>
      <c r="G44" s="2769">
        <v>855.33</v>
      </c>
      <c r="H44" s="2770">
        <v>1710.66</v>
      </c>
      <c r="I44" s="2749"/>
      <c r="J44" s="2760"/>
      <c r="K44" s="2760"/>
    </row>
    <row r="45" spans="2:11" ht="12">
      <c r="B45" s="2771" t="s">
        <v>53</v>
      </c>
      <c r="C45" s="2771"/>
      <c r="D45" s="2771"/>
      <c r="E45" s="2771"/>
      <c r="F45" s="2771"/>
      <c r="G45" s="2772"/>
      <c r="H45" s="2773">
        <v>532028.085344</v>
      </c>
      <c r="I45" s="2749"/>
      <c r="J45" s="2760"/>
      <c r="K45" s="2760"/>
    </row>
    <row r="47" spans="4:8" ht="12">
      <c r="D47" s="2732" t="s">
        <v>54</v>
      </c>
      <c r="H47" s="2774"/>
    </row>
    <row r="48" ht="12">
      <c r="D48" s="2732" t="s">
        <v>54</v>
      </c>
    </row>
    <row r="50" spans="2:8" ht="12">
      <c r="B50" s="2775"/>
      <c r="C50" s="2775"/>
      <c r="D50" s="2775"/>
      <c r="E50" s="2775"/>
      <c r="F50" s="2775"/>
      <c r="G50" s="2776"/>
      <c r="H50" s="2777"/>
    </row>
    <row r="51" spans="2:8" ht="12">
      <c r="B51" s="2775"/>
      <c r="C51" s="2775"/>
      <c r="D51" s="2775"/>
      <c r="E51" s="2775"/>
      <c r="F51" s="2775"/>
      <c r="G51" s="2776"/>
      <c r="H51" s="2777"/>
    </row>
    <row r="52" spans="2:8" ht="12">
      <c r="B52" s="2775"/>
      <c r="C52" s="2775"/>
      <c r="D52" s="2775"/>
      <c r="E52" s="2775"/>
      <c r="F52" s="2778"/>
      <c r="G52" s="2779"/>
      <c r="H52" s="2777"/>
    </row>
    <row r="53" spans="2:8" ht="12">
      <c r="B53" s="2775"/>
      <c r="C53" s="2775"/>
      <c r="D53" s="2775"/>
      <c r="E53" s="2775"/>
      <c r="F53" s="2775"/>
      <c r="G53" s="2776"/>
      <c r="H53" s="2777"/>
    </row>
    <row r="54" spans="2:8" ht="12">
      <c r="B54" s="2775"/>
      <c r="C54" s="2775"/>
      <c r="D54" s="2775"/>
      <c r="E54" s="2775"/>
      <c r="F54" s="2780"/>
      <c r="G54" s="2781"/>
      <c r="H54" s="2777"/>
    </row>
    <row r="55" spans="2:8" ht="12">
      <c r="B55" s="2775"/>
      <c r="C55" s="2775"/>
      <c r="D55" s="2775"/>
      <c r="E55" s="2775"/>
      <c r="F55" s="2775"/>
      <c r="G55" s="2776"/>
      <c r="H55" s="2777"/>
    </row>
    <row r="56" spans="2:8" ht="12">
      <c r="B56" s="2775"/>
      <c r="C56" s="2775"/>
      <c r="D56" s="2775"/>
      <c r="E56" s="2775"/>
      <c r="F56" s="2775"/>
      <c r="G56" s="2776"/>
      <c r="H56" s="2777"/>
    </row>
    <row r="57" spans="2:8" ht="12">
      <c r="B57" s="2775"/>
      <c r="C57" s="2775"/>
      <c r="D57" s="2775"/>
      <c r="E57" s="2775"/>
      <c r="F57" s="2775"/>
      <c r="G57" s="2776"/>
      <c r="H57" s="2777"/>
    </row>
    <row r="58" spans="2:8" ht="12">
      <c r="B58" s="2775"/>
      <c r="C58" s="2775"/>
      <c r="D58" s="2775"/>
      <c r="E58" s="2775"/>
      <c r="F58" s="2775"/>
      <c r="G58" s="2776"/>
      <c r="H58" s="2777"/>
    </row>
    <row r="59" spans="2:8" ht="12">
      <c r="B59" s="2775"/>
      <c r="C59" s="2775"/>
      <c r="D59" s="2775"/>
      <c r="E59" s="2775"/>
      <c r="F59" s="2775"/>
      <c r="G59" s="2776"/>
      <c r="H59" s="2777"/>
    </row>
    <row r="60" spans="2:8" ht="12">
      <c r="B60" s="2775"/>
      <c r="C60" s="2775"/>
      <c r="D60" s="2775"/>
      <c r="E60" s="2775"/>
      <c r="F60" s="2775"/>
      <c r="G60" s="2776"/>
      <c r="H60" s="2777"/>
    </row>
    <row r="61" spans="2:8" ht="12">
      <c r="B61" s="2775"/>
      <c r="C61" s="2775"/>
      <c r="D61" s="2775"/>
      <c r="E61" s="2775"/>
      <c r="F61" s="2775"/>
      <c r="G61" s="2776"/>
      <c r="H61" s="2777"/>
    </row>
    <row r="62" spans="2:8" ht="12">
      <c r="B62" s="2775"/>
      <c r="C62" s="2775"/>
      <c r="D62" s="2775"/>
      <c r="E62" s="2775"/>
      <c r="F62" s="2775"/>
      <c r="G62" s="2776"/>
      <c r="H62" s="2777"/>
    </row>
    <row r="63" spans="2:8" ht="12">
      <c r="B63" s="2775"/>
      <c r="C63" s="2775"/>
      <c r="D63" s="2775"/>
      <c r="E63" s="2775"/>
      <c r="F63" s="2775"/>
      <c r="G63" s="2782"/>
      <c r="H63" s="2777"/>
    </row>
    <row r="64" spans="2:8" ht="12">
      <c r="B64" s="2775"/>
      <c r="C64" s="2775"/>
      <c r="D64" s="2775"/>
      <c r="E64" s="2775"/>
      <c r="F64" s="2775"/>
      <c r="G64" s="2776"/>
      <c r="H64" s="2777"/>
    </row>
    <row r="65" spans="2:8" ht="12">
      <c r="B65" s="2775"/>
      <c r="C65" s="2775"/>
      <c r="D65" s="2775"/>
      <c r="E65" s="2775"/>
      <c r="F65" s="2775"/>
      <c r="G65" s="2776"/>
      <c r="H65" s="2777"/>
    </row>
    <row r="66" spans="2:8" ht="12">
      <c r="B66" s="2775"/>
      <c r="C66" s="2775"/>
      <c r="D66" s="2775"/>
      <c r="E66" s="2775"/>
      <c r="F66" s="2775"/>
      <c r="G66" s="2782"/>
      <c r="H66" s="2777"/>
    </row>
    <row r="67" spans="2:8" ht="12">
      <c r="B67" s="2775"/>
      <c r="C67" s="2775"/>
      <c r="D67" s="2775"/>
      <c r="E67" s="2775"/>
      <c r="F67" s="2775"/>
      <c r="G67" s="2776"/>
      <c r="H67" s="2777"/>
    </row>
    <row r="68" spans="2:8" ht="12">
      <c r="B68" s="2775"/>
      <c r="C68" s="2775"/>
      <c r="D68" s="2775"/>
      <c r="E68" s="2775"/>
      <c r="F68" s="2775"/>
      <c r="G68" s="2776"/>
      <c r="H68" s="2777"/>
    </row>
    <row r="69" spans="2:8" ht="12">
      <c r="B69" s="2775"/>
      <c r="C69" s="2775"/>
      <c r="D69" s="2775"/>
      <c r="E69" s="2775"/>
      <c r="F69" s="2775"/>
      <c r="G69" s="2782"/>
      <c r="H69" s="2777"/>
    </row>
    <row r="70" spans="2:8" ht="12">
      <c r="B70" s="2775"/>
      <c r="C70" s="2775"/>
      <c r="D70" s="2775"/>
      <c r="E70" s="2775"/>
      <c r="F70" s="2775"/>
      <c r="G70" s="2776"/>
      <c r="H70" s="2777"/>
    </row>
    <row r="71" spans="2:8" ht="12">
      <c r="B71" s="2775"/>
      <c r="C71" s="2775"/>
      <c r="D71" s="2775"/>
      <c r="E71" s="2775"/>
      <c r="F71" s="2775"/>
      <c r="G71" s="2782"/>
      <c r="H71" s="2777"/>
    </row>
    <row r="72" spans="2:8" ht="12">
      <c r="B72" s="2775"/>
      <c r="C72" s="2775"/>
      <c r="D72" s="2775"/>
      <c r="E72" s="2775"/>
      <c r="F72" s="2775"/>
      <c r="G72" s="2776"/>
      <c r="H72" s="2777"/>
    </row>
    <row r="73" spans="2:8" ht="12">
      <c r="B73" s="2775"/>
      <c r="C73" s="2775"/>
      <c r="D73" s="2775"/>
      <c r="E73" s="2775"/>
      <c r="F73" s="2775"/>
      <c r="G73" s="2776"/>
      <c r="H73" s="2777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B1">
      <selection activeCell="B1" sqref="B1"/>
    </sheetView>
  </sheetViews>
  <sheetFormatPr defaultColWidth="9.140625" defaultRowHeight="12.75"/>
  <cols>
    <col min="1" max="1" width="0" style="2783" hidden="1" customWidth="1"/>
    <col min="2" max="2" width="7.00390625" style="2783" customWidth="1"/>
    <col min="3" max="3" width="50.00390625" style="2783" customWidth="1"/>
    <col min="4" max="4" width="18.00390625" style="2783" customWidth="1"/>
    <col min="5" max="5" width="13.140625" style="2783" customWidth="1"/>
    <col min="6" max="6" width="9.28125" style="2783" customWidth="1"/>
    <col min="7" max="7" width="7.8515625" style="2783" customWidth="1"/>
    <col min="8" max="8" width="15.00390625" style="2783" customWidth="1"/>
    <col min="9" max="16384" width="9.140625" style="2784" customWidth="1"/>
  </cols>
  <sheetData>
    <row r="1" spans="1:8" s="2785" customFormat="1" ht="33" customHeight="1">
      <c r="A1" s="2783"/>
      <c r="B1" s="3473" t="s">
        <v>320</v>
      </c>
      <c r="C1" s="3473"/>
      <c r="D1" s="3473"/>
      <c r="E1" s="3473"/>
      <c r="F1" s="3473"/>
      <c r="G1" s="3473"/>
      <c r="H1" s="3473"/>
    </row>
    <row r="2" spans="1:8" s="2785" customFormat="1" ht="12">
      <c r="A2" s="2783"/>
      <c r="B2" s="2783"/>
      <c r="C2" s="2783"/>
      <c r="D2" s="2783"/>
      <c r="E2" s="2783"/>
      <c r="F2" s="2783"/>
      <c r="G2" s="2783"/>
      <c r="H2" s="2783"/>
    </row>
    <row r="3" spans="1:8" s="2785" customFormat="1" ht="52.5" customHeight="1">
      <c r="A3" s="2786"/>
      <c r="B3" s="2787" t="s">
        <v>1</v>
      </c>
      <c r="C3" s="2788" t="s">
        <v>2</v>
      </c>
      <c r="D3" s="2788" t="s">
        <v>3</v>
      </c>
      <c r="E3" s="2789" t="s">
        <v>4</v>
      </c>
      <c r="F3" s="2789" t="s">
        <v>5</v>
      </c>
      <c r="G3" s="2789" t="s">
        <v>6</v>
      </c>
      <c r="H3" s="2790" t="s">
        <v>7</v>
      </c>
    </row>
    <row r="4" spans="1:8" s="2785" customFormat="1" ht="25.5" customHeight="1">
      <c r="A4" s="2783"/>
      <c r="B4" s="2791">
        <v>1</v>
      </c>
      <c r="C4" s="2792" t="s">
        <v>10</v>
      </c>
      <c r="D4" s="2792" t="s">
        <v>11</v>
      </c>
      <c r="E4" s="2793">
        <v>0.15</v>
      </c>
      <c r="F4" s="2793">
        <v>1</v>
      </c>
      <c r="G4" s="2794">
        <v>6500</v>
      </c>
      <c r="H4" s="2795">
        <v>975</v>
      </c>
    </row>
    <row r="5" spans="1:8" s="2785" customFormat="1" ht="22.5" customHeight="1">
      <c r="A5" s="2783"/>
      <c r="B5" s="2791">
        <v>2</v>
      </c>
      <c r="C5" s="2792" t="s">
        <v>12</v>
      </c>
      <c r="D5" s="2792" t="s">
        <v>13</v>
      </c>
      <c r="E5" s="2793">
        <v>40</v>
      </c>
      <c r="F5" s="2793">
        <v>2</v>
      </c>
      <c r="G5" s="2794">
        <v>146.72</v>
      </c>
      <c r="H5" s="2795">
        <v>11737.6</v>
      </c>
    </row>
    <row r="6" spans="1:8" s="2785" customFormat="1" ht="39" customHeight="1">
      <c r="A6" s="2783"/>
      <c r="B6" s="2791">
        <v>3</v>
      </c>
      <c r="C6" s="2792" t="s">
        <v>256</v>
      </c>
      <c r="D6" s="2796" t="s">
        <v>15</v>
      </c>
      <c r="E6" s="2793">
        <v>2.825</v>
      </c>
      <c r="F6" s="2793">
        <v>2</v>
      </c>
      <c r="G6" s="2794">
        <v>1500</v>
      </c>
      <c r="H6" s="2795">
        <v>8475</v>
      </c>
    </row>
    <row r="7" spans="1:8" s="2785" customFormat="1" ht="47.25" customHeight="1">
      <c r="A7" s="2783"/>
      <c r="B7" s="2791">
        <v>4</v>
      </c>
      <c r="C7" s="2792" t="s">
        <v>257</v>
      </c>
      <c r="D7" s="2796" t="s">
        <v>15</v>
      </c>
      <c r="E7" s="2793">
        <v>2.825</v>
      </c>
      <c r="F7" s="2793">
        <v>2</v>
      </c>
      <c r="G7" s="2794">
        <v>1440</v>
      </c>
      <c r="H7" s="2795">
        <v>8136</v>
      </c>
    </row>
    <row r="8" spans="1:8" s="2785" customFormat="1" ht="25.5" customHeight="1">
      <c r="A8" s="2783"/>
      <c r="B8" s="2791">
        <v>5</v>
      </c>
      <c r="C8" s="2792" t="s">
        <v>17</v>
      </c>
      <c r="D8" s="2796" t="s">
        <v>15</v>
      </c>
      <c r="E8" s="2793">
        <v>2.825</v>
      </c>
      <c r="F8" s="2793">
        <v>2</v>
      </c>
      <c r="G8" s="2794">
        <v>1320</v>
      </c>
      <c r="H8" s="2795">
        <v>7458</v>
      </c>
    </row>
    <row r="9" spans="1:8" s="2785" customFormat="1" ht="57" customHeight="1">
      <c r="A9" s="2783"/>
      <c r="B9" s="2791">
        <v>6</v>
      </c>
      <c r="C9" s="2792" t="s">
        <v>21</v>
      </c>
      <c r="D9" s="2796" t="s">
        <v>15</v>
      </c>
      <c r="E9" s="2793">
        <v>2.825</v>
      </c>
      <c r="F9" s="2793">
        <v>2</v>
      </c>
      <c r="G9" s="2797">
        <v>1710</v>
      </c>
      <c r="H9" s="2795">
        <v>9661.5</v>
      </c>
    </row>
    <row r="10" spans="1:8" s="2785" customFormat="1" ht="24.75" customHeight="1">
      <c r="A10" s="2783"/>
      <c r="B10" s="2791">
        <v>7</v>
      </c>
      <c r="C10" s="2792" t="s">
        <v>25</v>
      </c>
      <c r="D10" s="2796" t="s">
        <v>15</v>
      </c>
      <c r="E10" s="2793">
        <v>2.825</v>
      </c>
      <c r="F10" s="2793">
        <v>1</v>
      </c>
      <c r="G10" s="2798">
        <v>9936</v>
      </c>
      <c r="H10" s="2795">
        <v>28069.2</v>
      </c>
    </row>
    <row r="11" spans="1:8" s="2785" customFormat="1" ht="87.75" customHeight="1">
      <c r="A11" s="2783"/>
      <c r="B11" s="2791">
        <v>8</v>
      </c>
      <c r="C11" s="2792" t="s">
        <v>258</v>
      </c>
      <c r="D11" s="2792" t="s">
        <v>28</v>
      </c>
      <c r="E11" s="2793">
        <v>3</v>
      </c>
      <c r="F11" s="2793">
        <v>12</v>
      </c>
      <c r="G11" s="2797">
        <v>532.66</v>
      </c>
      <c r="H11" s="2795">
        <v>19175.76</v>
      </c>
    </row>
    <row r="12" spans="1:8" s="2785" customFormat="1" ht="46.5" customHeight="1">
      <c r="A12" s="2783"/>
      <c r="B12" s="2791">
        <v>9</v>
      </c>
      <c r="C12" s="2792" t="s">
        <v>29</v>
      </c>
      <c r="D12" s="2792" t="s">
        <v>30</v>
      </c>
      <c r="E12" s="2793">
        <v>2.825</v>
      </c>
      <c r="F12" s="2793">
        <v>1</v>
      </c>
      <c r="G12" s="2794">
        <v>8039</v>
      </c>
      <c r="H12" s="2795">
        <v>22710.175000000003</v>
      </c>
    </row>
    <row r="13" spans="1:8" s="2785" customFormat="1" ht="24" customHeight="1">
      <c r="A13" s="2783"/>
      <c r="B13" s="2791">
        <v>10</v>
      </c>
      <c r="C13" s="2792" t="s">
        <v>32</v>
      </c>
      <c r="D13" s="2792" t="s">
        <v>33</v>
      </c>
      <c r="E13" s="2793">
        <v>450</v>
      </c>
      <c r="F13" s="2793" t="s">
        <v>34</v>
      </c>
      <c r="G13" s="2794">
        <v>22.39</v>
      </c>
      <c r="H13" s="2795">
        <v>10075.5</v>
      </c>
    </row>
    <row r="14" spans="1:8" s="2785" customFormat="1" ht="27.75" customHeight="1">
      <c r="A14" s="2783"/>
      <c r="B14" s="2791">
        <v>11</v>
      </c>
      <c r="C14" s="2792" t="s">
        <v>35</v>
      </c>
      <c r="D14" s="2792" t="s">
        <v>36</v>
      </c>
      <c r="E14" s="2793">
        <v>1</v>
      </c>
      <c r="F14" s="2793" t="s">
        <v>34</v>
      </c>
      <c r="G14" s="2794">
        <v>408.6</v>
      </c>
      <c r="H14" s="2795">
        <v>408.6</v>
      </c>
    </row>
    <row r="15" spans="1:8" s="2785" customFormat="1" ht="24.75" customHeight="1">
      <c r="A15" s="2783"/>
      <c r="B15" s="2791">
        <v>12</v>
      </c>
      <c r="C15" s="2792" t="s">
        <v>37</v>
      </c>
      <c r="D15" s="2792" t="s">
        <v>38</v>
      </c>
      <c r="E15" s="2793">
        <v>150</v>
      </c>
      <c r="F15" s="2793" t="s">
        <v>34</v>
      </c>
      <c r="G15" s="2794">
        <v>20.13</v>
      </c>
      <c r="H15" s="2795">
        <v>3019.5</v>
      </c>
    </row>
    <row r="16" spans="1:8" s="2785" customFormat="1" ht="36" customHeight="1">
      <c r="A16" s="2783"/>
      <c r="B16" s="2791">
        <v>13</v>
      </c>
      <c r="C16" s="2792" t="s">
        <v>39</v>
      </c>
      <c r="D16" s="2792" t="s">
        <v>33</v>
      </c>
      <c r="E16" s="2793">
        <v>150</v>
      </c>
      <c r="F16" s="2793" t="s">
        <v>34</v>
      </c>
      <c r="G16" s="2794">
        <v>41.8</v>
      </c>
      <c r="H16" s="2795">
        <v>6270</v>
      </c>
    </row>
    <row r="17" spans="1:8" s="2785" customFormat="1" ht="33.75" customHeight="1">
      <c r="A17" s="2783"/>
      <c r="B17" s="2791">
        <v>14</v>
      </c>
      <c r="C17" s="2792" t="s">
        <v>40</v>
      </c>
      <c r="D17" s="2792" t="s">
        <v>38</v>
      </c>
      <c r="E17" s="2793">
        <v>150</v>
      </c>
      <c r="F17" s="2793" t="s">
        <v>34</v>
      </c>
      <c r="G17" s="2794">
        <v>170.7</v>
      </c>
      <c r="H17" s="2795">
        <v>25605</v>
      </c>
    </row>
    <row r="18" spans="1:8" s="2785" customFormat="1" ht="36" customHeight="1">
      <c r="A18" s="2783"/>
      <c r="B18" s="2791">
        <v>15</v>
      </c>
      <c r="C18" s="2792" t="s">
        <v>193</v>
      </c>
      <c r="D18" s="2792" t="s">
        <v>38</v>
      </c>
      <c r="E18" s="2793">
        <v>40</v>
      </c>
      <c r="F18" s="2793" t="s">
        <v>34</v>
      </c>
      <c r="G18" s="2794">
        <v>183.3</v>
      </c>
      <c r="H18" s="2795">
        <v>7332</v>
      </c>
    </row>
    <row r="19" spans="1:8" s="2785" customFormat="1" ht="33.75" customHeight="1">
      <c r="A19" s="2783"/>
      <c r="B19" s="2791">
        <v>16</v>
      </c>
      <c r="C19" s="2792" t="s">
        <v>42</v>
      </c>
      <c r="D19" s="2792" t="s">
        <v>38</v>
      </c>
      <c r="E19" s="2793">
        <v>40</v>
      </c>
      <c r="F19" s="2793" t="s">
        <v>34</v>
      </c>
      <c r="G19" s="2794">
        <v>36.39</v>
      </c>
      <c r="H19" s="2795">
        <v>1455.6</v>
      </c>
    </row>
    <row r="20" spans="1:8" s="2785" customFormat="1" ht="36" customHeight="1">
      <c r="A20" s="2783"/>
      <c r="B20" s="2791">
        <v>17</v>
      </c>
      <c r="C20" s="2792" t="s">
        <v>43</v>
      </c>
      <c r="D20" s="2792" t="s">
        <v>38</v>
      </c>
      <c r="E20" s="2793">
        <v>120</v>
      </c>
      <c r="F20" s="2793" t="s">
        <v>34</v>
      </c>
      <c r="G20" s="2794">
        <v>137</v>
      </c>
      <c r="H20" s="2795">
        <v>16440</v>
      </c>
    </row>
    <row r="21" spans="2:8" ht="24" customHeight="1">
      <c r="B21" s="2791">
        <v>18</v>
      </c>
      <c r="C21" s="2792" t="s">
        <v>46</v>
      </c>
      <c r="D21" s="2792"/>
      <c r="E21" s="2793"/>
      <c r="F21" s="2793" t="s">
        <v>47</v>
      </c>
      <c r="G21" s="2794"/>
      <c r="H21" s="2795">
        <v>43595.4</v>
      </c>
    </row>
    <row r="22" spans="2:8" ht="21" customHeight="1">
      <c r="B22" s="2791">
        <v>19</v>
      </c>
      <c r="C22" s="2792" t="s">
        <v>48</v>
      </c>
      <c r="D22" s="2792" t="s">
        <v>38</v>
      </c>
      <c r="E22" s="2793"/>
      <c r="F22" s="2793"/>
      <c r="G22" s="2794"/>
      <c r="H22" s="2795">
        <v>7119</v>
      </c>
    </row>
    <row r="23" spans="2:8" ht="24.75" customHeight="1">
      <c r="B23" s="2791">
        <v>20</v>
      </c>
      <c r="C23" s="2792" t="s">
        <v>50</v>
      </c>
      <c r="D23" s="2792" t="s">
        <v>15</v>
      </c>
      <c r="E23" s="2793">
        <v>2.825</v>
      </c>
      <c r="F23" s="2793">
        <v>12</v>
      </c>
      <c r="G23" s="2794">
        <v>3290</v>
      </c>
      <c r="H23" s="2795">
        <v>111531</v>
      </c>
    </row>
    <row r="24" spans="1:8" s="2785" customFormat="1" ht="18" customHeight="1">
      <c r="A24" s="2783"/>
      <c r="B24" s="2791">
        <v>21</v>
      </c>
      <c r="C24" s="2792" t="s">
        <v>64</v>
      </c>
      <c r="D24" s="2792"/>
      <c r="E24" s="2793" t="s">
        <v>54</v>
      </c>
      <c r="F24" s="2799"/>
      <c r="G24" s="2799"/>
      <c r="H24" s="2795">
        <v>5000</v>
      </c>
    </row>
    <row r="25" spans="1:8" s="2785" customFormat="1" ht="18" customHeight="1">
      <c r="A25" s="2783"/>
      <c r="B25" s="2791">
        <v>22</v>
      </c>
      <c r="C25" s="2792" t="s">
        <v>321</v>
      </c>
      <c r="D25" s="2792"/>
      <c r="E25" s="2800" t="s">
        <v>322</v>
      </c>
      <c r="F25" s="2801"/>
      <c r="G25" s="2801"/>
      <c r="H25" s="2795">
        <v>35900</v>
      </c>
    </row>
    <row r="26" spans="2:8" ht="12">
      <c r="B26" s="2802" t="s">
        <v>53</v>
      </c>
      <c r="C26" s="2802"/>
      <c r="D26" s="2802"/>
      <c r="E26" s="2802"/>
      <c r="F26" s="2802"/>
      <c r="G26" s="2803"/>
      <c r="H26" s="2804">
        <v>390149.835</v>
      </c>
    </row>
    <row r="28" ht="12">
      <c r="H28" s="2805"/>
    </row>
    <row r="29" ht="12">
      <c r="D29" s="2783" t="s">
        <v>54</v>
      </c>
    </row>
    <row r="33" spans="6:7" ht="12">
      <c r="F33" s="2806"/>
      <c r="G33" s="2806"/>
    </row>
    <row r="35" spans="6:7" ht="12">
      <c r="F35" s="2807"/>
      <c r="G35" s="2807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B1">
      <selection activeCell="B1" sqref="B1"/>
    </sheetView>
  </sheetViews>
  <sheetFormatPr defaultColWidth="9.140625" defaultRowHeight="12.75"/>
  <cols>
    <col min="1" max="1" width="0" style="2808" hidden="1" customWidth="1"/>
    <col min="2" max="2" width="5.140625" style="2808" customWidth="1"/>
    <col min="3" max="3" width="50.00390625" style="2808" customWidth="1"/>
    <col min="4" max="4" width="18.00390625" style="2808" customWidth="1"/>
    <col min="5" max="5" width="10.28125" style="2808" customWidth="1"/>
    <col min="6" max="6" width="11.00390625" style="2808" customWidth="1"/>
    <col min="7" max="7" width="8.8515625" style="2808" customWidth="1"/>
    <col min="8" max="8" width="11.00390625" style="2808" customWidth="1"/>
    <col min="9" max="9" width="5.7109375" style="2809" customWidth="1"/>
    <col min="10" max="10" width="6.7109375" style="2809" customWidth="1"/>
    <col min="11" max="16384" width="9.140625" style="2809" customWidth="1"/>
  </cols>
  <sheetData>
    <row r="1" spans="1:9" s="2811" customFormat="1" ht="54.75" customHeight="1">
      <c r="A1" s="2808"/>
      <c r="B1" s="3474" t="s">
        <v>323</v>
      </c>
      <c r="C1" s="3474"/>
      <c r="D1" s="3474"/>
      <c r="E1" s="3474"/>
      <c r="F1" s="3474"/>
      <c r="G1" s="3474"/>
      <c r="H1" s="3474"/>
      <c r="I1" s="2810"/>
    </row>
    <row r="2" spans="1:9" s="2811" customFormat="1" ht="12">
      <c r="A2" s="2808"/>
      <c r="B2" s="2812"/>
      <c r="C2" s="2812"/>
      <c r="D2" s="2812"/>
      <c r="E2" s="2812"/>
      <c r="F2" s="2812"/>
      <c r="G2" s="2812"/>
      <c r="H2" s="2812"/>
      <c r="I2" s="2810"/>
    </row>
    <row r="3" spans="1:12" s="2811" customFormat="1" ht="52.5" customHeight="1">
      <c r="A3" s="2813"/>
      <c r="B3" s="2814" t="s">
        <v>1</v>
      </c>
      <c r="C3" s="2815" t="s">
        <v>2</v>
      </c>
      <c r="D3" s="2815" t="s">
        <v>3</v>
      </c>
      <c r="E3" s="2816" t="s">
        <v>4</v>
      </c>
      <c r="F3" s="2816" t="s">
        <v>5</v>
      </c>
      <c r="G3" s="2816" t="s">
        <v>6</v>
      </c>
      <c r="H3" s="2817" t="s">
        <v>7</v>
      </c>
      <c r="I3" s="2818"/>
      <c r="J3" s="2819"/>
      <c r="K3" s="2819"/>
      <c r="L3" s="2819"/>
    </row>
    <row r="4" spans="1:12" s="2811" customFormat="1" ht="24.75" customHeight="1">
      <c r="A4" s="2808"/>
      <c r="B4" s="2820">
        <v>1</v>
      </c>
      <c r="C4" s="2821" t="s">
        <v>8</v>
      </c>
      <c r="D4" s="2821" t="s">
        <v>9</v>
      </c>
      <c r="E4" s="2822">
        <v>1</v>
      </c>
      <c r="F4" s="2822">
        <v>1</v>
      </c>
      <c r="G4" s="2823">
        <v>5460</v>
      </c>
      <c r="H4" s="2824">
        <f aca="true" t="shared" si="0" ref="H4:H17">E4*F4*G4</f>
        <v>5460</v>
      </c>
      <c r="I4" s="2825"/>
      <c r="J4" s="2819"/>
      <c r="K4" s="2819"/>
      <c r="L4" s="2819"/>
    </row>
    <row r="5" spans="1:12" s="2811" customFormat="1" ht="25.5" customHeight="1">
      <c r="A5" s="2808"/>
      <c r="B5" s="2820">
        <v>2</v>
      </c>
      <c r="C5" s="2821" t="s">
        <v>10</v>
      </c>
      <c r="D5" s="2821" t="s">
        <v>11</v>
      </c>
      <c r="E5" s="2822">
        <v>0.3</v>
      </c>
      <c r="F5" s="2822">
        <v>2</v>
      </c>
      <c r="G5" s="2823">
        <v>6500</v>
      </c>
      <c r="H5" s="2824">
        <f t="shared" si="0"/>
        <v>3900</v>
      </c>
      <c r="I5" s="2825"/>
      <c r="J5" s="2819"/>
      <c r="K5" s="2819"/>
      <c r="L5" s="2819"/>
    </row>
    <row r="6" spans="1:12" s="2811" customFormat="1" ht="22.5" customHeight="1">
      <c r="A6" s="2808"/>
      <c r="B6" s="2820">
        <v>3</v>
      </c>
      <c r="C6" s="2821" t="s">
        <v>12</v>
      </c>
      <c r="D6" s="2821" t="s">
        <v>28</v>
      </c>
      <c r="E6" s="2822">
        <v>50</v>
      </c>
      <c r="F6" s="2822">
        <v>2</v>
      </c>
      <c r="G6" s="2823">
        <v>146.72</v>
      </c>
      <c r="H6" s="2824">
        <f t="shared" si="0"/>
        <v>14672</v>
      </c>
      <c r="I6" s="2825"/>
      <c r="J6" s="2819"/>
      <c r="K6" s="2819"/>
      <c r="L6" s="2819"/>
    </row>
    <row r="7" spans="1:12" s="2811" customFormat="1" ht="36" customHeight="1">
      <c r="A7" s="2808"/>
      <c r="B7" s="2820">
        <v>4</v>
      </c>
      <c r="C7" s="2821" t="s">
        <v>313</v>
      </c>
      <c r="D7" s="2821" t="s">
        <v>15</v>
      </c>
      <c r="E7" s="2822">
        <v>4.454</v>
      </c>
      <c r="F7" s="2822">
        <v>2</v>
      </c>
      <c r="G7" s="2823">
        <v>1500</v>
      </c>
      <c r="H7" s="2824">
        <f t="shared" si="0"/>
        <v>13362</v>
      </c>
      <c r="I7" s="2825"/>
      <c r="J7" s="2819"/>
      <c r="K7" s="2819"/>
      <c r="L7" s="2819"/>
    </row>
    <row r="8" spans="1:12" s="2811" customFormat="1" ht="34.5" customHeight="1">
      <c r="A8" s="2808"/>
      <c r="B8" s="2820">
        <v>5</v>
      </c>
      <c r="C8" s="2821" t="s">
        <v>324</v>
      </c>
      <c r="D8" s="2821" t="s">
        <v>325</v>
      </c>
      <c r="E8" s="2822">
        <v>0.5</v>
      </c>
      <c r="F8" s="2822">
        <v>2</v>
      </c>
      <c r="G8" s="2823">
        <v>29249</v>
      </c>
      <c r="H8" s="2824">
        <f t="shared" si="0"/>
        <v>29249</v>
      </c>
      <c r="I8" s="2825"/>
      <c r="J8" s="2819"/>
      <c r="K8" s="2819"/>
      <c r="L8" s="2826"/>
    </row>
    <row r="9" spans="1:12" s="2811" customFormat="1" ht="41.25" customHeight="1">
      <c r="A9" s="2808"/>
      <c r="B9" s="2820">
        <v>6</v>
      </c>
      <c r="C9" s="2821" t="s">
        <v>314</v>
      </c>
      <c r="D9" s="2821" t="s">
        <v>15</v>
      </c>
      <c r="E9" s="2822">
        <v>4.454</v>
      </c>
      <c r="F9" s="2822">
        <v>2</v>
      </c>
      <c r="G9" s="2823">
        <v>1440</v>
      </c>
      <c r="H9" s="2824">
        <f t="shared" si="0"/>
        <v>12827.519999999999</v>
      </c>
      <c r="I9" s="2825"/>
      <c r="J9" s="2819"/>
      <c r="K9" s="2819"/>
      <c r="L9" s="2819"/>
    </row>
    <row r="10" spans="1:12" s="2811" customFormat="1" ht="25.5" customHeight="1">
      <c r="A10" s="2808"/>
      <c r="B10" s="2820">
        <v>7</v>
      </c>
      <c r="C10" s="2821" t="s">
        <v>17</v>
      </c>
      <c r="D10" s="2821" t="s">
        <v>15</v>
      </c>
      <c r="E10" s="2822">
        <v>4.454</v>
      </c>
      <c r="F10" s="2822">
        <v>2</v>
      </c>
      <c r="G10" s="2823">
        <v>1320</v>
      </c>
      <c r="H10" s="2824">
        <f t="shared" si="0"/>
        <v>11758.56</v>
      </c>
      <c r="I10" s="2825"/>
      <c r="J10" s="2819"/>
      <c r="K10" s="2819"/>
      <c r="L10" s="2819"/>
    </row>
    <row r="11" spans="1:12" s="2811" customFormat="1" ht="26.25" customHeight="1">
      <c r="A11" s="2808"/>
      <c r="B11" s="2820">
        <v>8</v>
      </c>
      <c r="C11" s="2821" t="s">
        <v>18</v>
      </c>
      <c r="D11" s="2821" t="s">
        <v>19</v>
      </c>
      <c r="E11" s="2822">
        <v>1.2</v>
      </c>
      <c r="F11" s="2822">
        <v>2</v>
      </c>
      <c r="G11" s="2823">
        <v>559.29</v>
      </c>
      <c r="H11" s="2824">
        <f t="shared" si="0"/>
        <v>1342.2959999999998</v>
      </c>
      <c r="I11" s="2825"/>
      <c r="J11" s="2819"/>
      <c r="K11" s="2819"/>
      <c r="L11" s="2819"/>
    </row>
    <row r="12" spans="1:12" s="2811" customFormat="1" ht="35.25" customHeight="1">
      <c r="A12" s="2808"/>
      <c r="B12" s="2820">
        <v>9</v>
      </c>
      <c r="C12" s="2821" t="s">
        <v>20</v>
      </c>
      <c r="D12" s="2821" t="s">
        <v>15</v>
      </c>
      <c r="E12" s="2822">
        <v>4.454</v>
      </c>
      <c r="F12" s="2822">
        <v>2</v>
      </c>
      <c r="G12" s="2823">
        <v>1501.69</v>
      </c>
      <c r="H12" s="2824">
        <f t="shared" si="0"/>
        <v>13377.05452</v>
      </c>
      <c r="I12" s="2825"/>
      <c r="J12" s="2819"/>
      <c r="K12" s="2819"/>
      <c r="L12" s="2819"/>
    </row>
    <row r="13" spans="1:12" s="2811" customFormat="1" ht="33.75" customHeight="1">
      <c r="A13" s="2808"/>
      <c r="B13" s="2820">
        <v>10</v>
      </c>
      <c r="C13" s="2821" t="s">
        <v>105</v>
      </c>
      <c r="D13" s="2821" t="s">
        <v>15</v>
      </c>
      <c r="E13" s="2822">
        <v>4.454</v>
      </c>
      <c r="F13" s="2822">
        <v>2</v>
      </c>
      <c r="G13" s="2827">
        <v>1710</v>
      </c>
      <c r="H13" s="2824">
        <f t="shared" si="0"/>
        <v>15232.679999999998</v>
      </c>
      <c r="I13" s="2825"/>
      <c r="J13" s="2819"/>
      <c r="K13" s="2819"/>
      <c r="L13" s="2819"/>
    </row>
    <row r="14" spans="1:12" s="2811" customFormat="1" ht="24.75" customHeight="1">
      <c r="A14" s="2808"/>
      <c r="B14" s="2820">
        <v>11</v>
      </c>
      <c r="C14" s="2821" t="s">
        <v>25</v>
      </c>
      <c r="D14" s="2821" t="s">
        <v>15</v>
      </c>
      <c r="E14" s="2822">
        <v>4.5384</v>
      </c>
      <c r="F14" s="2822">
        <v>1</v>
      </c>
      <c r="G14" s="2828">
        <v>9936</v>
      </c>
      <c r="H14" s="2824">
        <f t="shared" si="0"/>
        <v>45093.542400000006</v>
      </c>
      <c r="I14" s="2825"/>
      <c r="J14" s="2819"/>
      <c r="K14" s="2819"/>
      <c r="L14" s="2819"/>
    </row>
    <row r="15" spans="1:12" s="2811" customFormat="1" ht="24.75" customHeight="1">
      <c r="A15" s="2808"/>
      <c r="B15" s="2820">
        <v>12</v>
      </c>
      <c r="C15" s="2821" t="s">
        <v>26</v>
      </c>
      <c r="D15" s="2821" t="s">
        <v>9</v>
      </c>
      <c r="E15" s="2822">
        <v>1</v>
      </c>
      <c r="F15" s="2822">
        <v>2</v>
      </c>
      <c r="G15" s="2828">
        <v>3036.14</v>
      </c>
      <c r="H15" s="2824">
        <f t="shared" si="0"/>
        <v>6072.28</v>
      </c>
      <c r="I15" s="2825"/>
      <c r="J15" s="2819"/>
      <c r="K15" s="2819"/>
      <c r="L15" s="2819"/>
    </row>
    <row r="16" spans="1:12" s="2811" customFormat="1" ht="90" customHeight="1">
      <c r="A16" s="2808"/>
      <c r="B16" s="2820">
        <v>13</v>
      </c>
      <c r="C16" s="2821" t="s">
        <v>258</v>
      </c>
      <c r="D16" s="2821" t="s">
        <v>28</v>
      </c>
      <c r="E16" s="2822">
        <v>4</v>
      </c>
      <c r="F16" s="2822">
        <v>12</v>
      </c>
      <c r="G16" s="2827">
        <v>532.66</v>
      </c>
      <c r="H16" s="2824">
        <f t="shared" si="0"/>
        <v>25567.68</v>
      </c>
      <c r="I16" s="2825"/>
      <c r="J16" s="2819"/>
      <c r="K16" s="2819"/>
      <c r="L16" s="2819"/>
    </row>
    <row r="17" spans="1:12" s="2811" customFormat="1" ht="42" customHeight="1">
      <c r="A17" s="2808"/>
      <c r="B17" s="2820">
        <v>14</v>
      </c>
      <c r="C17" s="2821" t="s">
        <v>144</v>
      </c>
      <c r="D17" s="2821" t="s">
        <v>30</v>
      </c>
      <c r="E17" s="2822">
        <v>4.454</v>
      </c>
      <c r="F17" s="2822">
        <v>1</v>
      </c>
      <c r="G17" s="2823">
        <v>14039</v>
      </c>
      <c r="H17" s="2824">
        <f t="shared" si="0"/>
        <v>62529.706</v>
      </c>
      <c r="I17" s="2825"/>
      <c r="J17" s="2819"/>
      <c r="K17" s="2819"/>
      <c r="L17" s="2819"/>
    </row>
    <row r="18" spans="1:12" s="2811" customFormat="1" ht="24" customHeight="1">
      <c r="A18" s="2808"/>
      <c r="B18" s="2820">
        <v>15</v>
      </c>
      <c r="C18" s="2821" t="s">
        <v>32</v>
      </c>
      <c r="D18" s="2821" t="s">
        <v>33</v>
      </c>
      <c r="E18" s="2822">
        <v>800</v>
      </c>
      <c r="F18" s="2822" t="s">
        <v>34</v>
      </c>
      <c r="G18" s="2823">
        <v>22.39</v>
      </c>
      <c r="H18" s="2824">
        <f aca="true" t="shared" si="1" ref="H18:H25">E18*G18</f>
        <v>17912</v>
      </c>
      <c r="I18" s="2825"/>
      <c r="J18" s="2829"/>
      <c r="K18" s="2819"/>
      <c r="L18" s="2819"/>
    </row>
    <row r="19" spans="1:12" s="2811" customFormat="1" ht="27.75" customHeight="1">
      <c r="A19" s="2808"/>
      <c r="B19" s="2820">
        <v>16</v>
      </c>
      <c r="C19" s="2821" t="s">
        <v>35</v>
      </c>
      <c r="D19" s="2821" t="s">
        <v>36</v>
      </c>
      <c r="E19" s="2822">
        <v>1</v>
      </c>
      <c r="F19" s="2822" t="s">
        <v>34</v>
      </c>
      <c r="G19" s="2823">
        <v>408.6</v>
      </c>
      <c r="H19" s="2824">
        <f t="shared" si="1"/>
        <v>408.6</v>
      </c>
      <c r="I19" s="2825"/>
      <c r="J19" s="2819"/>
      <c r="K19" s="2819"/>
      <c r="L19" s="2819"/>
    </row>
    <row r="20" spans="1:12" s="2811" customFormat="1" ht="24.75" customHeight="1">
      <c r="A20" s="2808"/>
      <c r="B20" s="2820">
        <v>17</v>
      </c>
      <c r="C20" s="2821" t="s">
        <v>37</v>
      </c>
      <c r="D20" s="2821" t="s">
        <v>38</v>
      </c>
      <c r="E20" s="2822">
        <v>300</v>
      </c>
      <c r="F20" s="2822" t="s">
        <v>34</v>
      </c>
      <c r="G20" s="2823">
        <v>20.13</v>
      </c>
      <c r="H20" s="2824">
        <f t="shared" si="1"/>
        <v>6039</v>
      </c>
      <c r="I20" s="2825"/>
      <c r="J20" s="2819"/>
      <c r="K20" s="2819"/>
      <c r="L20" s="2819"/>
    </row>
    <row r="21" spans="1:12" s="2811" customFormat="1" ht="36" customHeight="1">
      <c r="A21" s="2808"/>
      <c r="B21" s="2820">
        <v>18</v>
      </c>
      <c r="C21" s="2821" t="s">
        <v>39</v>
      </c>
      <c r="D21" s="2821" t="s">
        <v>33</v>
      </c>
      <c r="E21" s="2822">
        <v>300</v>
      </c>
      <c r="F21" s="2822" t="s">
        <v>34</v>
      </c>
      <c r="G21" s="2823">
        <v>41.8</v>
      </c>
      <c r="H21" s="2824">
        <f t="shared" si="1"/>
        <v>12540</v>
      </c>
      <c r="I21" s="2825"/>
      <c r="J21" s="2819"/>
      <c r="K21" s="2819"/>
      <c r="L21" s="2819"/>
    </row>
    <row r="22" spans="1:12" s="2811" customFormat="1" ht="33.75" customHeight="1">
      <c r="A22" s="2808"/>
      <c r="B22" s="2820">
        <v>19</v>
      </c>
      <c r="C22" s="2821" t="s">
        <v>40</v>
      </c>
      <c r="D22" s="2821" t="s">
        <v>38</v>
      </c>
      <c r="E22" s="2822">
        <v>100</v>
      </c>
      <c r="F22" s="2822" t="s">
        <v>34</v>
      </c>
      <c r="G22" s="2823">
        <v>170.7</v>
      </c>
      <c r="H22" s="2824">
        <f t="shared" si="1"/>
        <v>17070</v>
      </c>
      <c r="I22" s="2825"/>
      <c r="J22" s="2819"/>
      <c r="K22" s="2819"/>
      <c r="L22" s="2819"/>
    </row>
    <row r="23" spans="1:12" s="2811" customFormat="1" ht="36" customHeight="1">
      <c r="A23" s="2808"/>
      <c r="B23" s="2820">
        <v>20</v>
      </c>
      <c r="C23" s="2821" t="s">
        <v>41</v>
      </c>
      <c r="D23" s="2821" t="s">
        <v>38</v>
      </c>
      <c r="E23" s="2822">
        <v>100</v>
      </c>
      <c r="F23" s="2822" t="s">
        <v>34</v>
      </c>
      <c r="G23" s="2823">
        <v>183.3</v>
      </c>
      <c r="H23" s="2824">
        <f t="shared" si="1"/>
        <v>18330</v>
      </c>
      <c r="I23" s="2825"/>
      <c r="J23" s="2819"/>
      <c r="K23" s="2819"/>
      <c r="L23" s="2819"/>
    </row>
    <row r="24" spans="1:12" s="2811" customFormat="1" ht="33.75" customHeight="1">
      <c r="A24" s="2808"/>
      <c r="B24" s="2820">
        <v>21</v>
      </c>
      <c r="C24" s="2821" t="s">
        <v>42</v>
      </c>
      <c r="D24" s="2821" t="s">
        <v>38</v>
      </c>
      <c r="E24" s="2822">
        <v>100</v>
      </c>
      <c r="F24" s="2822" t="s">
        <v>34</v>
      </c>
      <c r="G24" s="2823">
        <v>36.39</v>
      </c>
      <c r="H24" s="2824">
        <f t="shared" si="1"/>
        <v>3639</v>
      </c>
      <c r="I24" s="2825"/>
      <c r="J24" s="2819"/>
      <c r="K24" s="2819"/>
      <c r="L24" s="2819"/>
    </row>
    <row r="25" spans="1:12" s="2811" customFormat="1" ht="36" customHeight="1">
      <c r="A25" s="2808"/>
      <c r="B25" s="2820">
        <v>22</v>
      </c>
      <c r="C25" s="2821" t="s">
        <v>43</v>
      </c>
      <c r="D25" s="2821" t="s">
        <v>38</v>
      </c>
      <c r="E25" s="2822">
        <v>300</v>
      </c>
      <c r="F25" s="2822" t="s">
        <v>34</v>
      </c>
      <c r="G25" s="2823">
        <v>137</v>
      </c>
      <c r="H25" s="2824">
        <f t="shared" si="1"/>
        <v>41100</v>
      </c>
      <c r="I25" s="2825"/>
      <c r="J25" s="2819"/>
      <c r="K25" s="2819"/>
      <c r="L25" s="2819"/>
    </row>
    <row r="26" spans="1:12" s="2811" customFormat="1" ht="36" customHeight="1">
      <c r="A26" s="2808"/>
      <c r="B26" s="2820">
        <v>23</v>
      </c>
      <c r="C26" s="2821" t="s">
        <v>50</v>
      </c>
      <c r="D26" s="2821" t="s">
        <v>317</v>
      </c>
      <c r="E26" s="2822">
        <v>4.454</v>
      </c>
      <c r="F26" s="2822">
        <v>12</v>
      </c>
      <c r="G26" s="2823">
        <v>3290</v>
      </c>
      <c r="H26" s="2824">
        <f>E26*F26*G26</f>
        <v>175843.91999999998</v>
      </c>
      <c r="I26" s="2825"/>
      <c r="J26" s="2819"/>
      <c r="K26" s="2819"/>
      <c r="L26" s="2819"/>
    </row>
    <row r="27" spans="1:12" s="2811" customFormat="1" ht="36" customHeight="1">
      <c r="A27" s="2808"/>
      <c r="B27" s="2820">
        <v>24</v>
      </c>
      <c r="C27" s="2821" t="s">
        <v>240</v>
      </c>
      <c r="D27" s="2821" t="s">
        <v>15</v>
      </c>
      <c r="E27" s="2822">
        <v>4.454</v>
      </c>
      <c r="F27" s="2830">
        <v>12</v>
      </c>
      <c r="G27" s="2830">
        <v>210</v>
      </c>
      <c r="H27" s="2824">
        <f>0.21*4454*12</f>
        <v>11224.079999999998</v>
      </c>
      <c r="I27" s="2825"/>
      <c r="J27" s="2819"/>
      <c r="K27" s="2819"/>
      <c r="L27" s="2819"/>
    </row>
    <row r="28" spans="1:12" s="2811" customFormat="1" ht="36" customHeight="1">
      <c r="A28" s="2808"/>
      <c r="B28" s="2820">
        <v>25</v>
      </c>
      <c r="C28" s="2821" t="s">
        <v>46</v>
      </c>
      <c r="D28" s="2821"/>
      <c r="E28" s="2822"/>
      <c r="F28" s="2822" t="s">
        <v>47</v>
      </c>
      <c r="G28" s="2823"/>
      <c r="H28" s="2824">
        <f>4454*12*1.28</f>
        <v>68413.44</v>
      </c>
      <c r="I28" s="2825"/>
      <c r="J28" s="2819"/>
      <c r="K28" s="2819"/>
      <c r="L28" s="2819"/>
    </row>
    <row r="29" spans="1:12" s="2811" customFormat="1" ht="36" customHeight="1">
      <c r="A29" s="2808"/>
      <c r="B29" s="2820">
        <v>26</v>
      </c>
      <c r="C29" s="2821" t="s">
        <v>318</v>
      </c>
      <c r="D29" s="2821" t="s">
        <v>75</v>
      </c>
      <c r="E29" s="2830"/>
      <c r="F29" s="2830"/>
      <c r="G29" s="2830"/>
      <c r="H29" s="2824">
        <v>84000</v>
      </c>
      <c r="I29" s="2825"/>
      <c r="J29" s="2819"/>
      <c r="K29" s="2819"/>
      <c r="L29" s="2819"/>
    </row>
    <row r="30" spans="2:12" ht="21" customHeight="1">
      <c r="B30" s="2820">
        <v>27</v>
      </c>
      <c r="C30" s="2831" t="s">
        <v>72</v>
      </c>
      <c r="D30" s="2831" t="s">
        <v>73</v>
      </c>
      <c r="E30" s="2832">
        <v>14</v>
      </c>
      <c r="F30" s="2832">
        <v>1</v>
      </c>
      <c r="G30" s="2833">
        <v>4152</v>
      </c>
      <c r="H30" s="2834">
        <f>E30*F30*G30</f>
        <v>58128</v>
      </c>
      <c r="I30" s="2825"/>
      <c r="J30" s="2835"/>
      <c r="K30" s="2835"/>
      <c r="L30" s="2835"/>
    </row>
    <row r="31" spans="2:12" ht="21" customHeight="1">
      <c r="B31" s="2820">
        <v>28</v>
      </c>
      <c r="C31" s="2836" t="s">
        <v>70</v>
      </c>
      <c r="D31" s="2836" t="s">
        <v>66</v>
      </c>
      <c r="E31" s="2830">
        <v>6</v>
      </c>
      <c r="F31" s="2830">
        <v>1</v>
      </c>
      <c r="G31" s="2830">
        <v>1039.3</v>
      </c>
      <c r="H31" s="2837">
        <f>E31*F31*G31</f>
        <v>6235.799999999999</v>
      </c>
      <c r="I31" s="2825"/>
      <c r="J31" s="2835"/>
      <c r="K31" s="2835"/>
      <c r="L31" s="2835"/>
    </row>
    <row r="32" spans="2:12" ht="21" customHeight="1">
      <c r="B32" s="2820">
        <v>29</v>
      </c>
      <c r="C32" s="2838" t="s">
        <v>71</v>
      </c>
      <c r="D32" s="2836" t="s">
        <v>66</v>
      </c>
      <c r="E32" s="2830">
        <v>18</v>
      </c>
      <c r="F32" s="2830">
        <v>1</v>
      </c>
      <c r="G32" s="2830">
        <v>1585.23</v>
      </c>
      <c r="H32" s="2837">
        <f>E32*F32*G32</f>
        <v>28534.14</v>
      </c>
      <c r="I32" s="2825"/>
      <c r="J32" s="2835"/>
      <c r="K32" s="2835"/>
      <c r="L32" s="2835"/>
    </row>
    <row r="33" spans="2:12" ht="21" customHeight="1">
      <c r="B33" s="2820">
        <v>30</v>
      </c>
      <c r="C33" s="2831" t="s">
        <v>72</v>
      </c>
      <c r="D33" s="2831" t="s">
        <v>73</v>
      </c>
      <c r="E33" s="2832">
        <v>24</v>
      </c>
      <c r="F33" s="2832">
        <v>1</v>
      </c>
      <c r="G33" s="2833">
        <v>4152</v>
      </c>
      <c r="H33" s="2839">
        <f>E33*F33*G33</f>
        <v>99648</v>
      </c>
      <c r="I33" s="2825"/>
      <c r="J33" s="2835"/>
      <c r="K33" s="2835"/>
      <c r="L33" s="2835"/>
    </row>
    <row r="34" spans="2:12" ht="12">
      <c r="B34" s="2840" t="s">
        <v>53</v>
      </c>
      <c r="C34" s="2821"/>
      <c r="D34" s="2821"/>
      <c r="E34" s="2822"/>
      <c r="F34" s="2822"/>
      <c r="G34" s="2823"/>
      <c r="H34" s="2824">
        <f>SUM(H4:H33)</f>
        <v>909510.2989200001</v>
      </c>
      <c r="I34" s="2841"/>
      <c r="J34" s="2835"/>
      <c r="K34" s="2835"/>
      <c r="L34" s="2842"/>
    </row>
    <row r="35" spans="3:8" ht="12">
      <c r="C35" s="2843"/>
      <c r="D35" s="2843"/>
      <c r="E35" s="2843"/>
      <c r="F35" s="2843"/>
      <c r="G35" s="2844"/>
      <c r="H35" s="2845" t="s">
        <v>54</v>
      </c>
    </row>
    <row r="37" ht="12">
      <c r="H37" s="2846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1">
      <selection activeCell="B1" sqref="B1"/>
    </sheetView>
  </sheetViews>
  <sheetFormatPr defaultColWidth="9.140625" defaultRowHeight="12.75"/>
  <cols>
    <col min="1" max="1" width="0" style="2847" hidden="1" customWidth="1"/>
    <col min="2" max="2" width="5.140625" style="2847" customWidth="1"/>
    <col min="3" max="3" width="50.00390625" style="2847" customWidth="1"/>
    <col min="4" max="4" width="18.00390625" style="2847" customWidth="1"/>
    <col min="5" max="5" width="10.28125" style="2847" customWidth="1"/>
    <col min="6" max="6" width="11.00390625" style="2847" customWidth="1"/>
    <col min="7" max="7" width="8.8515625" style="2847" customWidth="1"/>
    <col min="8" max="8" width="11.00390625" style="2847" customWidth="1"/>
    <col min="9" max="9" width="10.57421875" style="2848" customWidth="1"/>
    <col min="10" max="10" width="5.421875" style="2848" customWidth="1"/>
    <col min="11" max="16384" width="9.140625" style="2848" customWidth="1"/>
  </cols>
  <sheetData>
    <row r="1" spans="1:9" s="2850" customFormat="1" ht="54.75" customHeight="1">
      <c r="A1" s="2847"/>
      <c r="B1" s="3475" t="s">
        <v>326</v>
      </c>
      <c r="C1" s="3475"/>
      <c r="D1" s="3475"/>
      <c r="E1" s="3475"/>
      <c r="F1" s="3475"/>
      <c r="G1" s="3475"/>
      <c r="H1" s="3475"/>
      <c r="I1" s="2849"/>
    </row>
    <row r="2" spans="1:9" s="2850" customFormat="1" ht="12">
      <c r="A2" s="2847"/>
      <c r="B2" s="2851"/>
      <c r="C2" s="2851"/>
      <c r="D2" s="2851"/>
      <c r="E2" s="2851"/>
      <c r="F2" s="2851"/>
      <c r="G2" s="2851"/>
      <c r="H2" s="2851"/>
      <c r="I2" s="2849"/>
    </row>
    <row r="3" spans="1:12" s="2850" customFormat="1" ht="52.5" customHeight="1">
      <c r="A3" s="2852"/>
      <c r="B3" s="2853" t="s">
        <v>1</v>
      </c>
      <c r="C3" s="2854" t="s">
        <v>2</v>
      </c>
      <c r="D3" s="2854" t="s">
        <v>3</v>
      </c>
      <c r="E3" s="2855" t="s">
        <v>4</v>
      </c>
      <c r="F3" s="2855" t="s">
        <v>5</v>
      </c>
      <c r="G3" s="2855" t="s">
        <v>6</v>
      </c>
      <c r="H3" s="2856" t="s">
        <v>7</v>
      </c>
      <c r="I3" s="2857"/>
      <c r="J3" s="2858"/>
      <c r="K3" s="2858"/>
      <c r="L3" s="2858"/>
    </row>
    <row r="4" spans="1:12" s="2850" customFormat="1" ht="24.75" customHeight="1">
      <c r="A4" s="2847"/>
      <c r="B4" s="2859">
        <v>1</v>
      </c>
      <c r="C4" s="2860" t="s">
        <v>8</v>
      </c>
      <c r="D4" s="2860" t="s">
        <v>9</v>
      </c>
      <c r="E4" s="2861">
        <v>1</v>
      </c>
      <c r="F4" s="2861">
        <v>1</v>
      </c>
      <c r="G4" s="2862">
        <v>5460</v>
      </c>
      <c r="H4" s="2863">
        <f aca="true" t="shared" si="0" ref="H4:H17">E4*F4*G4</f>
        <v>5460</v>
      </c>
      <c r="I4" s="2864"/>
      <c r="J4" s="2858"/>
      <c r="K4" s="2858"/>
      <c r="L4" s="2858"/>
    </row>
    <row r="5" spans="1:12" s="2850" customFormat="1" ht="25.5" customHeight="1">
      <c r="A5" s="2847"/>
      <c r="B5" s="2859">
        <v>2</v>
      </c>
      <c r="C5" s="2860" t="s">
        <v>10</v>
      </c>
      <c r="D5" s="2860" t="s">
        <v>11</v>
      </c>
      <c r="E5" s="2861">
        <v>0.2</v>
      </c>
      <c r="F5" s="2861">
        <v>2</v>
      </c>
      <c r="G5" s="2862">
        <v>6500</v>
      </c>
      <c r="H5" s="2863">
        <f t="shared" si="0"/>
        <v>2600</v>
      </c>
      <c r="I5" s="2864"/>
      <c r="J5" s="2858"/>
      <c r="K5" s="2858"/>
      <c r="L5" s="2858"/>
    </row>
    <row r="6" spans="1:12" s="2850" customFormat="1" ht="22.5" customHeight="1">
      <c r="A6" s="2847"/>
      <c r="B6" s="2859">
        <v>3</v>
      </c>
      <c r="C6" s="2860" t="s">
        <v>12</v>
      </c>
      <c r="D6" s="2860" t="s">
        <v>28</v>
      </c>
      <c r="E6" s="2861">
        <v>50</v>
      </c>
      <c r="F6" s="2861">
        <v>2</v>
      </c>
      <c r="G6" s="2862">
        <v>146.72</v>
      </c>
      <c r="H6" s="2863">
        <f t="shared" si="0"/>
        <v>14672</v>
      </c>
      <c r="I6" s="2864"/>
      <c r="J6" s="2858"/>
      <c r="K6" s="2858"/>
      <c r="L6" s="2858"/>
    </row>
    <row r="7" spans="1:12" s="2850" customFormat="1" ht="36" customHeight="1">
      <c r="A7" s="2847"/>
      <c r="B7" s="2859">
        <v>4</v>
      </c>
      <c r="C7" s="2860" t="s">
        <v>313</v>
      </c>
      <c r="D7" s="2860" t="s">
        <v>15</v>
      </c>
      <c r="E7" s="2861">
        <v>4.5384</v>
      </c>
      <c r="F7" s="2861">
        <v>2</v>
      </c>
      <c r="G7" s="2862">
        <v>1500</v>
      </c>
      <c r="H7" s="2863">
        <f t="shared" si="0"/>
        <v>13615.2</v>
      </c>
      <c r="I7" s="2864"/>
      <c r="J7" s="2858"/>
      <c r="K7" s="2858"/>
      <c r="L7" s="2858"/>
    </row>
    <row r="8" spans="1:12" s="2850" customFormat="1" ht="34.5" customHeight="1">
      <c r="A8" s="2847"/>
      <c r="B8" s="2859">
        <v>5</v>
      </c>
      <c r="C8" s="2860" t="s">
        <v>324</v>
      </c>
      <c r="D8" s="2860" t="s">
        <v>325</v>
      </c>
      <c r="E8" s="2861">
        <v>0.2</v>
      </c>
      <c r="F8" s="2861">
        <v>1</v>
      </c>
      <c r="G8" s="2862">
        <v>29249</v>
      </c>
      <c r="H8" s="2863">
        <f t="shared" si="0"/>
        <v>5849.8</v>
      </c>
      <c r="I8" s="2864"/>
      <c r="J8" s="2858"/>
      <c r="K8" s="2858"/>
      <c r="L8" s="2865"/>
    </row>
    <row r="9" spans="1:12" s="2850" customFormat="1" ht="41.25" customHeight="1">
      <c r="A9" s="2847"/>
      <c r="B9" s="2859">
        <v>6</v>
      </c>
      <c r="C9" s="2860" t="s">
        <v>314</v>
      </c>
      <c r="D9" s="2860" t="s">
        <v>15</v>
      </c>
      <c r="E9" s="2861">
        <v>4.5384</v>
      </c>
      <c r="F9" s="2861">
        <v>2</v>
      </c>
      <c r="G9" s="2862">
        <v>1440</v>
      </c>
      <c r="H9" s="2863">
        <f t="shared" si="0"/>
        <v>13070.592</v>
      </c>
      <c r="I9" s="2864"/>
      <c r="J9" s="2858"/>
      <c r="K9" s="2858"/>
      <c r="L9" s="2858"/>
    </row>
    <row r="10" spans="1:12" s="2850" customFormat="1" ht="25.5" customHeight="1">
      <c r="A10" s="2847"/>
      <c r="B10" s="2859">
        <v>7</v>
      </c>
      <c r="C10" s="2860" t="s">
        <v>17</v>
      </c>
      <c r="D10" s="2860" t="s">
        <v>15</v>
      </c>
      <c r="E10" s="2861">
        <v>4.5384</v>
      </c>
      <c r="F10" s="2861">
        <v>2</v>
      </c>
      <c r="G10" s="2862">
        <v>1320</v>
      </c>
      <c r="H10" s="2863">
        <f t="shared" si="0"/>
        <v>11981.376</v>
      </c>
      <c r="I10" s="2864"/>
      <c r="J10" s="2858"/>
      <c r="K10" s="2858"/>
      <c r="L10" s="2858"/>
    </row>
    <row r="11" spans="1:12" s="2850" customFormat="1" ht="26.25" customHeight="1">
      <c r="A11" s="2847"/>
      <c r="B11" s="2859">
        <v>8</v>
      </c>
      <c r="C11" s="2860" t="s">
        <v>18</v>
      </c>
      <c r="D11" s="2860" t="s">
        <v>19</v>
      </c>
      <c r="E11" s="2861">
        <v>1.2</v>
      </c>
      <c r="F11" s="2861">
        <v>2</v>
      </c>
      <c r="G11" s="2862">
        <v>559.29</v>
      </c>
      <c r="H11" s="2863">
        <f t="shared" si="0"/>
        <v>1342.2959999999998</v>
      </c>
      <c r="I11" s="2864"/>
      <c r="J11" s="2858"/>
      <c r="K11" s="2858"/>
      <c r="L11" s="2858"/>
    </row>
    <row r="12" spans="1:12" s="2850" customFormat="1" ht="35.25" customHeight="1">
      <c r="A12" s="2847"/>
      <c r="B12" s="2859">
        <v>9</v>
      </c>
      <c r="C12" s="2860" t="s">
        <v>20</v>
      </c>
      <c r="D12" s="2860" t="s">
        <v>15</v>
      </c>
      <c r="E12" s="2861">
        <v>4.5384</v>
      </c>
      <c r="F12" s="2861">
        <v>2</v>
      </c>
      <c r="G12" s="2862">
        <v>1501.69</v>
      </c>
      <c r="H12" s="2863">
        <f t="shared" si="0"/>
        <v>13630.539792000001</v>
      </c>
      <c r="I12" s="2864"/>
      <c r="J12" s="2858"/>
      <c r="K12" s="2858"/>
      <c r="L12" s="2858"/>
    </row>
    <row r="13" spans="1:12" s="2850" customFormat="1" ht="33.75" customHeight="1">
      <c r="A13" s="2847"/>
      <c r="B13" s="2859">
        <v>10</v>
      </c>
      <c r="C13" s="2860" t="s">
        <v>105</v>
      </c>
      <c r="D13" s="2860" t="s">
        <v>15</v>
      </c>
      <c r="E13" s="2861">
        <v>4.5384</v>
      </c>
      <c r="F13" s="2861">
        <v>2</v>
      </c>
      <c r="G13" s="2866">
        <v>1710</v>
      </c>
      <c r="H13" s="2863">
        <f t="shared" si="0"/>
        <v>15521.328000000001</v>
      </c>
      <c r="I13" s="2864"/>
      <c r="J13" s="2858"/>
      <c r="K13" s="2858"/>
      <c r="L13" s="2858"/>
    </row>
    <row r="14" spans="1:12" s="2850" customFormat="1" ht="24.75" customHeight="1">
      <c r="A14" s="2847"/>
      <c r="B14" s="2859">
        <v>11</v>
      </c>
      <c r="C14" s="2860" t="s">
        <v>25</v>
      </c>
      <c r="D14" s="2860" t="s">
        <v>15</v>
      </c>
      <c r="E14" s="2861">
        <v>4.5384</v>
      </c>
      <c r="F14" s="2861">
        <v>1</v>
      </c>
      <c r="G14" s="2867">
        <v>9936</v>
      </c>
      <c r="H14" s="2863">
        <f t="shared" si="0"/>
        <v>45093.542400000006</v>
      </c>
      <c r="I14" s="2864"/>
      <c r="J14" s="2858"/>
      <c r="K14" s="2858"/>
      <c r="L14" s="2858"/>
    </row>
    <row r="15" spans="1:12" s="2850" customFormat="1" ht="24.75" customHeight="1">
      <c r="A15" s="2847"/>
      <c r="B15" s="2859">
        <v>12</v>
      </c>
      <c r="C15" s="2860" t="s">
        <v>26</v>
      </c>
      <c r="D15" s="2860" t="s">
        <v>9</v>
      </c>
      <c r="E15" s="2861">
        <v>1</v>
      </c>
      <c r="F15" s="2861">
        <v>2</v>
      </c>
      <c r="G15" s="2867">
        <v>3036.14</v>
      </c>
      <c r="H15" s="2863">
        <f t="shared" si="0"/>
        <v>6072.28</v>
      </c>
      <c r="I15" s="2864"/>
      <c r="J15" s="2858"/>
      <c r="K15" s="2858"/>
      <c r="L15" s="2858"/>
    </row>
    <row r="16" spans="1:12" s="2850" customFormat="1" ht="90" customHeight="1">
      <c r="A16" s="2847"/>
      <c r="B16" s="2859">
        <v>13</v>
      </c>
      <c r="C16" s="2860" t="s">
        <v>258</v>
      </c>
      <c r="D16" s="2860" t="s">
        <v>28</v>
      </c>
      <c r="E16" s="2861">
        <v>4</v>
      </c>
      <c r="F16" s="2861">
        <v>12</v>
      </c>
      <c r="G16" s="2866">
        <v>532.66</v>
      </c>
      <c r="H16" s="2863">
        <f t="shared" si="0"/>
        <v>25567.68</v>
      </c>
      <c r="I16" s="2864"/>
      <c r="J16" s="2858"/>
      <c r="K16" s="2858"/>
      <c r="L16" s="2858"/>
    </row>
    <row r="17" spans="1:12" s="2850" customFormat="1" ht="42" customHeight="1">
      <c r="A17" s="2847"/>
      <c r="B17" s="2859">
        <v>14</v>
      </c>
      <c r="C17" s="2860" t="s">
        <v>144</v>
      </c>
      <c r="D17" s="2860" t="s">
        <v>30</v>
      </c>
      <c r="E17" s="2861">
        <v>4.5384</v>
      </c>
      <c r="F17" s="2861">
        <v>1</v>
      </c>
      <c r="G17" s="2862">
        <v>14039</v>
      </c>
      <c r="H17" s="2863">
        <f t="shared" si="0"/>
        <v>63714.5976</v>
      </c>
      <c r="I17" s="2864"/>
      <c r="J17" s="2858"/>
      <c r="K17" s="2858"/>
      <c r="L17" s="2858"/>
    </row>
    <row r="18" spans="1:12" s="2850" customFormat="1" ht="24" customHeight="1">
      <c r="A18" s="2847"/>
      <c r="B18" s="2859">
        <v>15</v>
      </c>
      <c r="C18" s="2860" t="s">
        <v>32</v>
      </c>
      <c r="D18" s="2860" t="s">
        <v>33</v>
      </c>
      <c r="E18" s="2861">
        <v>800</v>
      </c>
      <c r="F18" s="2861" t="s">
        <v>34</v>
      </c>
      <c r="G18" s="2862">
        <v>22.39</v>
      </c>
      <c r="H18" s="2863">
        <f aca="true" t="shared" si="1" ref="H18:H25">E18*G18</f>
        <v>17912</v>
      </c>
      <c r="I18" s="2864"/>
      <c r="J18" s="2858"/>
      <c r="K18" s="2858"/>
      <c r="L18" s="2858"/>
    </row>
    <row r="19" spans="1:12" s="2850" customFormat="1" ht="27.75" customHeight="1">
      <c r="A19" s="2847"/>
      <c r="B19" s="2859">
        <v>16</v>
      </c>
      <c r="C19" s="2860" t="s">
        <v>35</v>
      </c>
      <c r="D19" s="2860" t="s">
        <v>36</v>
      </c>
      <c r="E19" s="2861">
        <v>1</v>
      </c>
      <c r="F19" s="2861" t="s">
        <v>34</v>
      </c>
      <c r="G19" s="2862">
        <v>408.6</v>
      </c>
      <c r="H19" s="2863">
        <f t="shared" si="1"/>
        <v>408.6</v>
      </c>
      <c r="I19" s="2864"/>
      <c r="J19" s="2858"/>
      <c r="K19" s="2858"/>
      <c r="L19" s="2858"/>
    </row>
    <row r="20" spans="1:12" s="2850" customFormat="1" ht="24.75" customHeight="1">
      <c r="A20" s="2847"/>
      <c r="B20" s="2859">
        <v>17</v>
      </c>
      <c r="C20" s="2860" t="s">
        <v>37</v>
      </c>
      <c r="D20" s="2860" t="s">
        <v>38</v>
      </c>
      <c r="E20" s="2861">
        <v>300</v>
      </c>
      <c r="F20" s="2861" t="s">
        <v>34</v>
      </c>
      <c r="G20" s="2862">
        <v>20.13</v>
      </c>
      <c r="H20" s="2863">
        <f t="shared" si="1"/>
        <v>6039</v>
      </c>
      <c r="I20" s="2864"/>
      <c r="J20" s="2858"/>
      <c r="K20" s="2858"/>
      <c r="L20" s="2858"/>
    </row>
    <row r="21" spans="1:12" s="2850" customFormat="1" ht="36" customHeight="1">
      <c r="A21" s="2847"/>
      <c r="B21" s="2859">
        <v>18</v>
      </c>
      <c r="C21" s="2860" t="s">
        <v>39</v>
      </c>
      <c r="D21" s="2860" t="s">
        <v>33</v>
      </c>
      <c r="E21" s="2861">
        <v>300</v>
      </c>
      <c r="F21" s="2861" t="s">
        <v>34</v>
      </c>
      <c r="G21" s="2862">
        <v>41.8</v>
      </c>
      <c r="H21" s="2863">
        <f t="shared" si="1"/>
        <v>12540</v>
      </c>
      <c r="I21" s="2864"/>
      <c r="J21" s="2858"/>
      <c r="K21" s="2858"/>
      <c r="L21" s="2858"/>
    </row>
    <row r="22" spans="1:12" s="2850" customFormat="1" ht="33.75" customHeight="1">
      <c r="A22" s="2847"/>
      <c r="B22" s="2859">
        <v>19</v>
      </c>
      <c r="C22" s="2860" t="s">
        <v>40</v>
      </c>
      <c r="D22" s="2860" t="s">
        <v>38</v>
      </c>
      <c r="E22" s="2861">
        <v>100</v>
      </c>
      <c r="F22" s="2861" t="s">
        <v>34</v>
      </c>
      <c r="G22" s="2862">
        <v>170.7</v>
      </c>
      <c r="H22" s="2863">
        <f t="shared" si="1"/>
        <v>17070</v>
      </c>
      <c r="I22" s="2864"/>
      <c r="J22" s="2858"/>
      <c r="K22" s="2858"/>
      <c r="L22" s="2858"/>
    </row>
    <row r="23" spans="1:12" s="2850" customFormat="1" ht="36" customHeight="1">
      <c r="A23" s="2847"/>
      <c r="B23" s="2859">
        <v>20</v>
      </c>
      <c r="C23" s="2860" t="s">
        <v>41</v>
      </c>
      <c r="D23" s="2860" t="s">
        <v>38</v>
      </c>
      <c r="E23" s="2861">
        <v>100</v>
      </c>
      <c r="F23" s="2861" t="s">
        <v>34</v>
      </c>
      <c r="G23" s="2862">
        <v>183.3</v>
      </c>
      <c r="H23" s="2863">
        <f t="shared" si="1"/>
        <v>18330</v>
      </c>
      <c r="I23" s="2864"/>
      <c r="J23" s="2858"/>
      <c r="K23" s="2858"/>
      <c r="L23" s="2858"/>
    </row>
    <row r="24" spans="1:12" s="2850" customFormat="1" ht="33.75" customHeight="1">
      <c r="A24" s="2847"/>
      <c r="B24" s="2859">
        <v>21</v>
      </c>
      <c r="C24" s="2860" t="s">
        <v>42</v>
      </c>
      <c r="D24" s="2860" t="s">
        <v>38</v>
      </c>
      <c r="E24" s="2861">
        <v>100</v>
      </c>
      <c r="F24" s="2861" t="s">
        <v>34</v>
      </c>
      <c r="G24" s="2862">
        <v>36.39</v>
      </c>
      <c r="H24" s="2863">
        <f t="shared" si="1"/>
        <v>3639</v>
      </c>
      <c r="I24" s="2864"/>
      <c r="J24" s="2858"/>
      <c r="K24" s="2858"/>
      <c r="L24" s="2858"/>
    </row>
    <row r="25" spans="1:12" s="2850" customFormat="1" ht="36" customHeight="1">
      <c r="A25" s="2847"/>
      <c r="B25" s="2859">
        <v>22</v>
      </c>
      <c r="C25" s="2860" t="s">
        <v>43</v>
      </c>
      <c r="D25" s="2860" t="s">
        <v>38</v>
      </c>
      <c r="E25" s="2861">
        <v>300</v>
      </c>
      <c r="F25" s="2861" t="s">
        <v>34</v>
      </c>
      <c r="G25" s="2862">
        <v>137</v>
      </c>
      <c r="H25" s="2863">
        <f t="shared" si="1"/>
        <v>41100</v>
      </c>
      <c r="I25" s="2864"/>
      <c r="J25" s="2858"/>
      <c r="K25" s="2858"/>
      <c r="L25" s="2858"/>
    </row>
    <row r="26" spans="1:12" s="2850" customFormat="1" ht="36" customHeight="1">
      <c r="A26" s="2847"/>
      <c r="B26" s="2859">
        <v>23</v>
      </c>
      <c r="C26" s="2860" t="s">
        <v>50</v>
      </c>
      <c r="D26" s="2860" t="s">
        <v>317</v>
      </c>
      <c r="E26" s="2861">
        <v>4.5384</v>
      </c>
      <c r="F26" s="2861">
        <v>12</v>
      </c>
      <c r="G26" s="2862">
        <v>3290</v>
      </c>
      <c r="H26" s="2863">
        <f>E26*F26*G26</f>
        <v>179176.032</v>
      </c>
      <c r="I26" s="2864"/>
      <c r="J26" s="2858"/>
      <c r="K26" s="2858"/>
      <c r="L26" s="2858"/>
    </row>
    <row r="27" spans="1:12" s="2850" customFormat="1" ht="36" customHeight="1">
      <c r="A27" s="2847"/>
      <c r="B27" s="2859">
        <v>24</v>
      </c>
      <c r="C27" s="2860" t="s">
        <v>240</v>
      </c>
      <c r="D27" s="2860" t="s">
        <v>15</v>
      </c>
      <c r="E27" s="2861">
        <v>4.5384</v>
      </c>
      <c r="F27" s="2868">
        <v>12</v>
      </c>
      <c r="G27" s="2868">
        <v>210</v>
      </c>
      <c r="H27" s="2863">
        <f>0.21*4538.4*12</f>
        <v>11436.767999999998</v>
      </c>
      <c r="I27" s="2864"/>
      <c r="J27" s="2858"/>
      <c r="K27" s="2858"/>
      <c r="L27" s="2858"/>
    </row>
    <row r="28" spans="1:12" s="2850" customFormat="1" ht="36" customHeight="1">
      <c r="A28" s="2847"/>
      <c r="B28" s="2859">
        <v>25</v>
      </c>
      <c r="C28" s="2860" t="s">
        <v>46</v>
      </c>
      <c r="D28" s="2860"/>
      <c r="E28" s="2861"/>
      <c r="F28" s="2861" t="s">
        <v>47</v>
      </c>
      <c r="G28" s="2862"/>
      <c r="H28" s="2863">
        <f>4538.4*12*1.28</f>
        <v>69709.824</v>
      </c>
      <c r="I28" s="2864"/>
      <c r="J28" s="2858"/>
      <c r="K28" s="2858"/>
      <c r="L28" s="2858"/>
    </row>
    <row r="29" spans="1:12" s="2850" customFormat="1" ht="36" customHeight="1">
      <c r="A29" s="2847"/>
      <c r="B29" s="2859">
        <v>26</v>
      </c>
      <c r="C29" s="2860" t="s">
        <v>318</v>
      </c>
      <c r="D29" s="2860" t="s">
        <v>75</v>
      </c>
      <c r="E29" s="2868"/>
      <c r="F29" s="2868"/>
      <c r="G29" s="2868"/>
      <c r="H29" s="2863">
        <v>52000</v>
      </c>
      <c r="I29" s="2864"/>
      <c r="J29" s="2858"/>
      <c r="K29" s="2858"/>
      <c r="L29" s="2858"/>
    </row>
    <row r="30" spans="2:12" ht="21" customHeight="1">
      <c r="B30" s="2859">
        <v>27</v>
      </c>
      <c r="C30" s="2869" t="s">
        <v>72</v>
      </c>
      <c r="D30" s="2869" t="s">
        <v>73</v>
      </c>
      <c r="E30" s="2870">
        <v>48</v>
      </c>
      <c r="F30" s="2870">
        <v>1</v>
      </c>
      <c r="G30" s="2871">
        <v>4152</v>
      </c>
      <c r="H30" s="2872">
        <f>E30*F30*G30</f>
        <v>199296</v>
      </c>
      <c r="I30" s="2864"/>
      <c r="J30" s="2873"/>
      <c r="K30" s="2873"/>
      <c r="L30" s="2873"/>
    </row>
    <row r="31" spans="1:12" s="2850" customFormat="1" ht="17.25" customHeight="1">
      <c r="A31" s="2847"/>
      <c r="B31" s="2859">
        <v>28</v>
      </c>
      <c r="C31" s="2860" t="s">
        <v>327</v>
      </c>
      <c r="D31" s="2860" t="s">
        <v>69</v>
      </c>
      <c r="E31" s="2868">
        <v>3</v>
      </c>
      <c r="F31" s="2868">
        <v>1</v>
      </c>
      <c r="G31" s="2871">
        <v>20000</v>
      </c>
      <c r="H31" s="2863">
        <f>E31*F31*G31</f>
        <v>60000</v>
      </c>
      <c r="I31" s="2864"/>
      <c r="J31" s="2858"/>
      <c r="K31" s="2858"/>
      <c r="L31" s="2858"/>
    </row>
    <row r="32" spans="2:12" ht="12">
      <c r="B32" s="2874" t="s">
        <v>53</v>
      </c>
      <c r="C32" s="2860"/>
      <c r="D32" s="2860"/>
      <c r="E32" s="2861"/>
      <c r="F32" s="2861"/>
      <c r="G32" s="2862"/>
      <c r="H32" s="2863">
        <f>SUM(H4:H31)</f>
        <v>926848.455792</v>
      </c>
      <c r="I32" s="2875"/>
      <c r="J32" s="2873"/>
      <c r="K32" s="2873"/>
      <c r="L32" s="2876"/>
    </row>
    <row r="33" spans="3:8" ht="12">
      <c r="C33" s="2877"/>
      <c r="D33" s="2877"/>
      <c r="E33" s="2877"/>
      <c r="F33" s="2877"/>
      <c r="G33" s="2878"/>
      <c r="H33" s="2879" t="s">
        <v>54</v>
      </c>
    </row>
    <row r="35" ht="12">
      <c r="H35" s="288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B1">
      <selection activeCell="B1" sqref="B1"/>
    </sheetView>
  </sheetViews>
  <sheetFormatPr defaultColWidth="9.140625" defaultRowHeight="12.75"/>
  <cols>
    <col min="1" max="1" width="0" style="301" hidden="1" customWidth="1"/>
    <col min="2" max="2" width="7.00390625" style="301" customWidth="1"/>
    <col min="3" max="3" width="52.57421875" style="301" customWidth="1"/>
    <col min="4" max="4" width="18.00390625" style="301" customWidth="1"/>
    <col min="5" max="5" width="13.140625" style="301" customWidth="1"/>
    <col min="6" max="6" width="9.28125" style="301" customWidth="1"/>
    <col min="7" max="7" width="12.00390625" style="301" customWidth="1"/>
    <col min="8" max="8" width="15.00390625" style="301" customWidth="1"/>
    <col min="9" max="16384" width="9.140625" style="302" customWidth="1"/>
  </cols>
  <sheetData>
    <row r="1" spans="1:8" s="303" customFormat="1" ht="51" customHeight="1">
      <c r="A1" s="301"/>
      <c r="B1" s="3401" t="s">
        <v>94</v>
      </c>
      <c r="C1" s="3401"/>
      <c r="D1" s="3401"/>
      <c r="E1" s="3401"/>
      <c r="F1" s="3401"/>
      <c r="G1" s="3401"/>
      <c r="H1" s="3401"/>
    </row>
    <row r="2" spans="1:8" s="303" customFormat="1" ht="12">
      <c r="A2" s="301"/>
      <c r="B2" s="301"/>
      <c r="C2" s="301"/>
      <c r="D2" s="301"/>
      <c r="E2" s="301"/>
      <c r="F2" s="301"/>
      <c r="G2" s="301"/>
      <c r="H2" s="301"/>
    </row>
    <row r="3" spans="1:8" s="303" customFormat="1" ht="52.5" customHeight="1">
      <c r="A3" s="304"/>
      <c r="B3" s="305" t="s">
        <v>1</v>
      </c>
      <c r="C3" s="306" t="s">
        <v>2</v>
      </c>
      <c r="D3" s="306" t="s">
        <v>3</v>
      </c>
      <c r="E3" s="307" t="s">
        <v>4</v>
      </c>
      <c r="F3" s="307" t="s">
        <v>5</v>
      </c>
      <c r="G3" s="307" t="s">
        <v>6</v>
      </c>
      <c r="H3" s="308" t="s">
        <v>7</v>
      </c>
    </row>
    <row r="4" spans="1:8" s="303" customFormat="1" ht="24.75" customHeight="1">
      <c r="A4" s="301"/>
      <c r="B4" s="309">
        <v>1</v>
      </c>
      <c r="C4" s="310" t="s">
        <v>8</v>
      </c>
      <c r="D4" s="310" t="s">
        <v>9</v>
      </c>
      <c r="E4" s="311">
        <v>1</v>
      </c>
      <c r="F4" s="311">
        <v>1</v>
      </c>
      <c r="G4" s="312">
        <v>5460</v>
      </c>
      <c r="H4" s="313">
        <v>5460</v>
      </c>
    </row>
    <row r="5" spans="1:8" s="303" customFormat="1" ht="25.5" customHeight="1">
      <c r="A5" s="301"/>
      <c r="B5" s="309">
        <v>2</v>
      </c>
      <c r="C5" s="310" t="s">
        <v>10</v>
      </c>
      <c r="D5" s="310" t="s">
        <v>11</v>
      </c>
      <c r="E5" s="311">
        <v>0.4</v>
      </c>
      <c r="F5" s="311">
        <v>4</v>
      </c>
      <c r="G5" s="312">
        <v>6500</v>
      </c>
      <c r="H5" s="313">
        <v>10400</v>
      </c>
    </row>
    <row r="6" spans="1:8" s="303" customFormat="1" ht="22.5" customHeight="1">
      <c r="A6" s="301"/>
      <c r="B6" s="309">
        <v>3</v>
      </c>
      <c r="C6" s="310" t="s">
        <v>12</v>
      </c>
      <c r="D6" s="310" t="s">
        <v>13</v>
      </c>
      <c r="E6" s="311">
        <v>45</v>
      </c>
      <c r="F6" s="311">
        <v>2</v>
      </c>
      <c r="G6" s="312">
        <v>146.72</v>
      </c>
      <c r="H6" s="313">
        <v>13204.8</v>
      </c>
    </row>
    <row r="7" spans="1:8" s="303" customFormat="1" ht="24" customHeight="1">
      <c r="A7" s="301"/>
      <c r="B7" s="309">
        <v>4</v>
      </c>
      <c r="C7" s="310" t="s">
        <v>14</v>
      </c>
      <c r="D7" s="310" t="s">
        <v>15</v>
      </c>
      <c r="E7" s="311">
        <v>4.3923</v>
      </c>
      <c r="F7" s="311">
        <v>2</v>
      </c>
      <c r="G7" s="312">
        <v>1500</v>
      </c>
      <c r="H7" s="313">
        <v>13176.9</v>
      </c>
    </row>
    <row r="8" spans="1:8" s="303" customFormat="1" ht="24.75" customHeight="1">
      <c r="A8" s="301"/>
      <c r="B8" s="309">
        <v>5</v>
      </c>
      <c r="C8" s="310" t="s">
        <v>16</v>
      </c>
      <c r="D8" s="310" t="s">
        <v>15</v>
      </c>
      <c r="E8" s="311">
        <v>4.3923</v>
      </c>
      <c r="F8" s="311">
        <v>2</v>
      </c>
      <c r="G8" s="312">
        <v>1440</v>
      </c>
      <c r="H8" s="313">
        <v>12649.823999999999</v>
      </c>
    </row>
    <row r="9" spans="1:8" s="303" customFormat="1" ht="25.5" customHeight="1">
      <c r="A9" s="301"/>
      <c r="B9" s="309">
        <v>6</v>
      </c>
      <c r="C9" s="310" t="s">
        <v>17</v>
      </c>
      <c r="D9" s="310" t="s">
        <v>15</v>
      </c>
      <c r="E9" s="311">
        <v>4.3923</v>
      </c>
      <c r="F9" s="311">
        <v>2</v>
      </c>
      <c r="G9" s="312">
        <v>1320</v>
      </c>
      <c r="H9" s="313">
        <v>11595.671999999999</v>
      </c>
    </row>
    <row r="10" spans="1:8" s="303" customFormat="1" ht="26.25" customHeight="1">
      <c r="A10" s="301"/>
      <c r="B10" s="309">
        <v>7</v>
      </c>
      <c r="C10" s="310" t="s">
        <v>18</v>
      </c>
      <c r="D10" s="310" t="s">
        <v>19</v>
      </c>
      <c r="E10" s="311">
        <v>0.8</v>
      </c>
      <c r="F10" s="311">
        <v>2</v>
      </c>
      <c r="G10" s="312">
        <v>559.29</v>
      </c>
      <c r="H10" s="313">
        <v>894.864</v>
      </c>
    </row>
    <row r="11" spans="1:8" s="303" customFormat="1" ht="43.5" customHeight="1">
      <c r="A11" s="301"/>
      <c r="B11" s="309">
        <v>8</v>
      </c>
      <c r="C11" s="310" t="s">
        <v>20</v>
      </c>
      <c r="D11" s="310" t="s">
        <v>15</v>
      </c>
      <c r="E11" s="311">
        <v>4.3923</v>
      </c>
      <c r="F11" s="311">
        <v>2</v>
      </c>
      <c r="G11" s="312">
        <v>3003.38</v>
      </c>
      <c r="H11" s="313">
        <v>26383.491948</v>
      </c>
    </row>
    <row r="12" spans="1:8" s="303" customFormat="1" ht="53.25" customHeight="1">
      <c r="A12" s="301"/>
      <c r="B12" s="309">
        <v>9</v>
      </c>
      <c r="C12" s="314" t="s">
        <v>21</v>
      </c>
      <c r="D12" s="314" t="s">
        <v>15</v>
      </c>
      <c r="E12" s="315">
        <v>4.3923</v>
      </c>
      <c r="F12" s="315">
        <v>2</v>
      </c>
      <c r="G12" s="316">
        <v>1710</v>
      </c>
      <c r="H12" s="317">
        <v>15021.666</v>
      </c>
    </row>
    <row r="13" spans="1:8" s="303" customFormat="1" ht="24.75" customHeight="1">
      <c r="A13" s="301"/>
      <c r="B13" s="309">
        <v>10</v>
      </c>
      <c r="C13" s="310" t="s">
        <v>22</v>
      </c>
      <c r="D13" s="318" t="s">
        <v>23</v>
      </c>
      <c r="E13" s="319">
        <v>1</v>
      </c>
      <c r="F13" s="319">
        <v>2</v>
      </c>
      <c r="G13" s="320">
        <v>5060.23</v>
      </c>
      <c r="H13" s="317">
        <v>10120.46</v>
      </c>
    </row>
    <row r="14" spans="1:8" s="303" customFormat="1" ht="27" customHeight="1">
      <c r="A14" s="301"/>
      <c r="B14" s="309">
        <v>11</v>
      </c>
      <c r="C14" s="310" t="s">
        <v>24</v>
      </c>
      <c r="D14" s="310" t="s">
        <v>15</v>
      </c>
      <c r="E14" s="315">
        <v>4.3923</v>
      </c>
      <c r="F14" s="319">
        <v>1</v>
      </c>
      <c r="G14" s="319">
        <v>19.7</v>
      </c>
      <c r="H14" s="317">
        <v>86.52830999999999</v>
      </c>
    </row>
    <row r="15" spans="1:8" s="303" customFormat="1" ht="28.5" customHeight="1">
      <c r="A15" s="301"/>
      <c r="B15" s="309">
        <v>12</v>
      </c>
      <c r="C15" s="310" t="s">
        <v>95</v>
      </c>
      <c r="D15" s="310" t="s">
        <v>96</v>
      </c>
      <c r="E15" s="315">
        <v>4.3923</v>
      </c>
      <c r="F15" s="321">
        <v>12</v>
      </c>
      <c r="G15" s="321">
        <v>210</v>
      </c>
      <c r="H15" s="317">
        <v>11068.596</v>
      </c>
    </row>
    <row r="16" spans="1:8" s="303" customFormat="1" ht="29.25" customHeight="1">
      <c r="A16" s="301"/>
      <c r="B16" s="309">
        <v>13</v>
      </c>
      <c r="C16" s="322" t="s">
        <v>25</v>
      </c>
      <c r="D16" s="310" t="s">
        <v>97</v>
      </c>
      <c r="E16" s="315">
        <v>4.3923</v>
      </c>
      <c r="F16" s="323">
        <v>1</v>
      </c>
      <c r="G16" s="324">
        <v>9936</v>
      </c>
      <c r="H16" s="317">
        <v>43641.892799999994</v>
      </c>
    </row>
    <row r="17" spans="1:8" s="303" customFormat="1" ht="24.75" customHeight="1">
      <c r="A17" s="301"/>
      <c r="B17" s="309">
        <v>14</v>
      </c>
      <c r="C17" s="310" t="s">
        <v>26</v>
      </c>
      <c r="D17" s="310" t="s">
        <v>9</v>
      </c>
      <c r="E17" s="311">
        <v>1</v>
      </c>
      <c r="F17" s="311">
        <v>2</v>
      </c>
      <c r="G17" s="320">
        <v>3036.14</v>
      </c>
      <c r="H17" s="317">
        <v>6072.28</v>
      </c>
    </row>
    <row r="18" spans="1:8" s="303" customFormat="1" ht="87.75" customHeight="1">
      <c r="A18" s="301"/>
      <c r="B18" s="309">
        <v>15</v>
      </c>
      <c r="C18" s="310" t="s">
        <v>27</v>
      </c>
      <c r="D18" s="310" t="s">
        <v>28</v>
      </c>
      <c r="E18" s="311">
        <v>4</v>
      </c>
      <c r="F18" s="311">
        <v>12</v>
      </c>
      <c r="G18" s="325">
        <v>266.33</v>
      </c>
      <c r="H18" s="313">
        <v>12783.84</v>
      </c>
    </row>
    <row r="19" spans="1:8" s="303" customFormat="1" ht="27" customHeight="1">
      <c r="A19" s="301"/>
      <c r="B19" s="309">
        <v>16</v>
      </c>
      <c r="C19" s="310" t="s">
        <v>31</v>
      </c>
      <c r="D19" s="310" t="s">
        <v>28</v>
      </c>
      <c r="E19" s="311">
        <v>2</v>
      </c>
      <c r="F19" s="311">
        <v>1</v>
      </c>
      <c r="G19" s="325">
        <v>2000</v>
      </c>
      <c r="H19" s="313">
        <v>4000</v>
      </c>
    </row>
    <row r="20" spans="1:8" s="303" customFormat="1" ht="46.5" customHeight="1">
      <c r="A20" s="301"/>
      <c r="B20" s="309">
        <v>17</v>
      </c>
      <c r="C20" s="310" t="s">
        <v>29</v>
      </c>
      <c r="D20" s="310" t="s">
        <v>30</v>
      </c>
      <c r="E20" s="311">
        <v>4.3923</v>
      </c>
      <c r="F20" s="311">
        <v>1</v>
      </c>
      <c r="G20" s="312">
        <v>14039</v>
      </c>
      <c r="H20" s="313">
        <v>61663.49969999999</v>
      </c>
    </row>
    <row r="21" spans="1:8" s="303" customFormat="1" ht="24" customHeight="1">
      <c r="A21" s="301"/>
      <c r="B21" s="309">
        <v>18</v>
      </c>
      <c r="C21" s="310" t="s">
        <v>32</v>
      </c>
      <c r="D21" s="310" t="s">
        <v>33</v>
      </c>
      <c r="E21" s="311">
        <v>450</v>
      </c>
      <c r="F21" s="311" t="s">
        <v>34</v>
      </c>
      <c r="G21" s="312">
        <v>22.39</v>
      </c>
      <c r="H21" s="313">
        <v>10075.5</v>
      </c>
    </row>
    <row r="22" spans="1:8" s="303" customFormat="1" ht="27.75" customHeight="1">
      <c r="A22" s="301"/>
      <c r="B22" s="309">
        <v>19</v>
      </c>
      <c r="C22" s="310" t="s">
        <v>35</v>
      </c>
      <c r="D22" s="310" t="s">
        <v>36</v>
      </c>
      <c r="E22" s="311">
        <v>1</v>
      </c>
      <c r="F22" s="311" t="s">
        <v>34</v>
      </c>
      <c r="G22" s="312">
        <v>408.6</v>
      </c>
      <c r="H22" s="313">
        <v>408.6</v>
      </c>
    </row>
    <row r="23" spans="1:8" s="303" customFormat="1" ht="24.75" customHeight="1">
      <c r="A23" s="301"/>
      <c r="B23" s="309">
        <v>20</v>
      </c>
      <c r="C23" s="310" t="s">
        <v>37</v>
      </c>
      <c r="D23" s="310" t="s">
        <v>38</v>
      </c>
      <c r="E23" s="311">
        <v>400</v>
      </c>
      <c r="F23" s="311" t="s">
        <v>34</v>
      </c>
      <c r="G23" s="312">
        <v>20.13</v>
      </c>
      <c r="H23" s="313">
        <v>8052</v>
      </c>
    </row>
    <row r="24" spans="1:8" s="303" customFormat="1" ht="36" customHeight="1">
      <c r="A24" s="301"/>
      <c r="B24" s="309">
        <v>21</v>
      </c>
      <c r="C24" s="310" t="s">
        <v>39</v>
      </c>
      <c r="D24" s="310" t="s">
        <v>33</v>
      </c>
      <c r="E24" s="311">
        <v>400</v>
      </c>
      <c r="F24" s="311" t="s">
        <v>34</v>
      </c>
      <c r="G24" s="312">
        <v>41.8</v>
      </c>
      <c r="H24" s="313">
        <v>16720</v>
      </c>
    </row>
    <row r="25" spans="1:8" s="303" customFormat="1" ht="33.75" customHeight="1">
      <c r="A25" s="301"/>
      <c r="B25" s="309">
        <v>22</v>
      </c>
      <c r="C25" s="310" t="s">
        <v>40</v>
      </c>
      <c r="D25" s="310" t="s">
        <v>38</v>
      </c>
      <c r="E25" s="311">
        <v>250</v>
      </c>
      <c r="F25" s="311" t="s">
        <v>34</v>
      </c>
      <c r="G25" s="312">
        <v>170.7</v>
      </c>
      <c r="H25" s="313">
        <v>42675</v>
      </c>
    </row>
    <row r="26" spans="1:8" s="303" customFormat="1" ht="36" customHeight="1">
      <c r="A26" s="301"/>
      <c r="B26" s="309">
        <v>23</v>
      </c>
      <c r="C26" s="310" t="s">
        <v>41</v>
      </c>
      <c r="D26" s="310" t="s">
        <v>38</v>
      </c>
      <c r="E26" s="311">
        <v>50</v>
      </c>
      <c r="F26" s="311" t="s">
        <v>34</v>
      </c>
      <c r="G26" s="312">
        <v>183.3</v>
      </c>
      <c r="H26" s="313">
        <v>9165</v>
      </c>
    </row>
    <row r="27" spans="1:8" s="303" customFormat="1" ht="33.75" customHeight="1">
      <c r="A27" s="301"/>
      <c r="B27" s="309">
        <v>24</v>
      </c>
      <c r="C27" s="310" t="s">
        <v>42</v>
      </c>
      <c r="D27" s="310" t="s">
        <v>38</v>
      </c>
      <c r="E27" s="311">
        <v>100</v>
      </c>
      <c r="F27" s="311" t="s">
        <v>34</v>
      </c>
      <c r="G27" s="312">
        <v>36.39</v>
      </c>
      <c r="H27" s="313">
        <v>3639</v>
      </c>
    </row>
    <row r="28" spans="1:8" s="303" customFormat="1" ht="36" customHeight="1">
      <c r="A28" s="301"/>
      <c r="B28" s="309">
        <v>25</v>
      </c>
      <c r="C28" s="310" t="s">
        <v>43</v>
      </c>
      <c r="D28" s="310" t="s">
        <v>38</v>
      </c>
      <c r="E28" s="311">
        <v>200</v>
      </c>
      <c r="F28" s="311" t="s">
        <v>34</v>
      </c>
      <c r="G28" s="312">
        <v>137</v>
      </c>
      <c r="H28" s="313">
        <v>27400</v>
      </c>
    </row>
    <row r="29" spans="1:8" s="303" customFormat="1" ht="19.5" customHeight="1">
      <c r="A29" s="301"/>
      <c r="B29" s="309">
        <v>26</v>
      </c>
      <c r="C29" s="310" t="s">
        <v>98</v>
      </c>
      <c r="D29" s="310" t="s">
        <v>99</v>
      </c>
      <c r="E29" s="311">
        <v>1</v>
      </c>
      <c r="F29" s="311">
        <v>2</v>
      </c>
      <c r="G29" s="312">
        <v>4590</v>
      </c>
      <c r="H29" s="313">
        <v>9180</v>
      </c>
    </row>
    <row r="30" spans="1:8" s="303" customFormat="1" ht="21" customHeight="1">
      <c r="A30" s="301"/>
      <c r="B30" s="309">
        <v>27</v>
      </c>
      <c r="C30" s="310" t="s">
        <v>100</v>
      </c>
      <c r="D30" s="310" t="s">
        <v>101</v>
      </c>
      <c r="E30" s="311">
        <v>1</v>
      </c>
      <c r="F30" s="311">
        <v>1</v>
      </c>
      <c r="G30" s="312">
        <v>2371</v>
      </c>
      <c r="H30" s="313">
        <v>2371</v>
      </c>
    </row>
    <row r="31" spans="1:8" s="303" customFormat="1" ht="21" customHeight="1">
      <c r="A31" s="301"/>
      <c r="B31" s="309">
        <v>28</v>
      </c>
      <c r="C31" s="310" t="s">
        <v>60</v>
      </c>
      <c r="D31" s="310" t="s">
        <v>38</v>
      </c>
      <c r="E31" s="311">
        <v>15</v>
      </c>
      <c r="F31" s="311">
        <v>2</v>
      </c>
      <c r="G31" s="312">
        <v>39</v>
      </c>
      <c r="H31" s="313">
        <v>1170</v>
      </c>
    </row>
    <row r="32" spans="1:8" s="303" customFormat="1" ht="21" customHeight="1">
      <c r="A32" s="301"/>
      <c r="B32" s="309">
        <v>29</v>
      </c>
      <c r="C32" s="310" t="s">
        <v>44</v>
      </c>
      <c r="D32" s="310" t="s">
        <v>45</v>
      </c>
      <c r="E32" s="311">
        <v>0.42</v>
      </c>
      <c r="F32" s="311">
        <v>2</v>
      </c>
      <c r="G32" s="312">
        <v>1514.7</v>
      </c>
      <c r="H32" s="313">
        <v>1272.348</v>
      </c>
    </row>
    <row r="33" spans="2:8" ht="21" customHeight="1">
      <c r="B33" s="309">
        <v>30</v>
      </c>
      <c r="C33" s="310" t="s">
        <v>61</v>
      </c>
      <c r="D33" s="310" t="s">
        <v>62</v>
      </c>
      <c r="E33" s="311">
        <v>0.3</v>
      </c>
      <c r="F33" s="311">
        <v>1</v>
      </c>
      <c r="G33" s="312">
        <v>5859.22</v>
      </c>
      <c r="H33" s="313">
        <v>1757.766</v>
      </c>
    </row>
    <row r="34" spans="2:8" ht="21.75" customHeight="1">
      <c r="B34" s="309">
        <v>31</v>
      </c>
      <c r="C34" s="310" t="s">
        <v>50</v>
      </c>
      <c r="D34" s="310" t="s">
        <v>15</v>
      </c>
      <c r="E34" s="311">
        <v>4.3923</v>
      </c>
      <c r="F34" s="311">
        <v>6</v>
      </c>
      <c r="G34" s="312">
        <v>3290</v>
      </c>
      <c r="H34" s="313">
        <v>86704.002</v>
      </c>
    </row>
    <row r="35" spans="2:8" ht="21.75" customHeight="1">
      <c r="B35" s="309">
        <v>32</v>
      </c>
      <c r="C35" s="310" t="s">
        <v>46</v>
      </c>
      <c r="D35" s="310"/>
      <c r="E35" s="311"/>
      <c r="F35" s="311" t="s">
        <v>47</v>
      </c>
      <c r="G35" s="312"/>
      <c r="H35" s="313">
        <v>67781.9736</v>
      </c>
    </row>
    <row r="36" spans="2:8" ht="21.75" customHeight="1">
      <c r="B36" s="309">
        <v>33</v>
      </c>
      <c r="C36" s="310" t="s">
        <v>48</v>
      </c>
      <c r="D36" s="310" t="s">
        <v>38</v>
      </c>
      <c r="E36" s="311">
        <v>4.3923</v>
      </c>
      <c r="F36" s="311">
        <v>12</v>
      </c>
      <c r="G36" s="312">
        <v>210</v>
      </c>
      <c r="H36" s="313">
        <v>11068.596</v>
      </c>
    </row>
    <row r="37" spans="2:8" ht="21.75" customHeight="1">
      <c r="B37" s="309">
        <v>34</v>
      </c>
      <c r="C37" s="310" t="s">
        <v>64</v>
      </c>
      <c r="D37" s="310"/>
      <c r="E37" s="326"/>
      <c r="F37" s="326"/>
      <c r="G37" s="326"/>
      <c r="H37" s="313">
        <v>50000</v>
      </c>
    </row>
    <row r="38" spans="2:8" ht="24" customHeight="1">
      <c r="B38" s="309">
        <v>35</v>
      </c>
      <c r="C38" s="310" t="s">
        <v>102</v>
      </c>
      <c r="D38" s="310" t="s">
        <v>66</v>
      </c>
      <c r="E38" s="326">
        <v>24</v>
      </c>
      <c r="F38" s="326">
        <v>1</v>
      </c>
      <c r="G38" s="326">
        <v>982.88</v>
      </c>
      <c r="H38" s="313">
        <v>23589.12</v>
      </c>
    </row>
    <row r="39" spans="2:8" ht="24" customHeight="1">
      <c r="B39" s="309">
        <v>36</v>
      </c>
      <c r="C39" s="310" t="s">
        <v>103</v>
      </c>
      <c r="D39" s="310" t="s">
        <v>69</v>
      </c>
      <c r="E39" s="311">
        <v>6</v>
      </c>
      <c r="F39" s="311">
        <v>1</v>
      </c>
      <c r="G39" s="312">
        <v>55000</v>
      </c>
      <c r="H39" s="313">
        <v>330000</v>
      </c>
    </row>
    <row r="40" spans="2:8" ht="12">
      <c r="B40" s="327" t="s">
        <v>53</v>
      </c>
      <c r="C40" s="327"/>
      <c r="D40" s="327"/>
      <c r="E40" s="327"/>
      <c r="F40" s="327"/>
      <c r="G40" s="328"/>
      <c r="H40" s="329">
        <v>961254.2203579999</v>
      </c>
    </row>
    <row r="42" ht="12">
      <c r="H42" s="330"/>
    </row>
    <row r="43" spans="5:8" ht="12">
      <c r="E43" s="331"/>
      <c r="F43" s="331"/>
      <c r="G43" s="332"/>
      <c r="H43" s="333"/>
    </row>
    <row r="44" spans="5:7" ht="12">
      <c r="E44" s="331"/>
      <c r="F44" s="331"/>
      <c r="G44" s="331"/>
    </row>
    <row r="45" spans="7:8" ht="12">
      <c r="G45" s="333"/>
      <c r="H45" s="333"/>
    </row>
    <row r="46" spans="6:8" ht="12">
      <c r="F46" s="334"/>
      <c r="G46" s="334"/>
      <c r="H46" s="333"/>
    </row>
    <row r="47" spans="6:7" ht="12">
      <c r="F47" s="334"/>
      <c r="G47" s="334"/>
    </row>
    <row r="49" spans="6:7" ht="12">
      <c r="F49" s="331"/>
      <c r="G49" s="331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B1">
      <selection activeCell="B1" sqref="B1"/>
    </sheetView>
  </sheetViews>
  <sheetFormatPr defaultColWidth="9.140625" defaultRowHeight="12.75"/>
  <cols>
    <col min="1" max="1" width="0" style="2881" hidden="1" customWidth="1"/>
    <col min="2" max="2" width="7.00390625" style="2881" customWidth="1"/>
    <col min="3" max="3" width="50.00390625" style="2881" customWidth="1"/>
    <col min="4" max="4" width="15.8515625" style="2881" customWidth="1"/>
    <col min="5" max="5" width="13.140625" style="2881" customWidth="1"/>
    <col min="6" max="6" width="9.28125" style="2881" customWidth="1"/>
    <col min="7" max="7" width="8.8515625" style="2881" customWidth="1"/>
    <col min="8" max="8" width="0.13671875" style="2881" customWidth="1"/>
    <col min="9" max="9" width="11.00390625" style="2881" customWidth="1"/>
    <col min="10" max="16384" width="9.140625" style="2882" customWidth="1"/>
  </cols>
  <sheetData>
    <row r="1" spans="1:9" s="2883" customFormat="1" ht="33" customHeight="1">
      <c r="A1" s="2881"/>
      <c r="B1" s="3476" t="s">
        <v>328</v>
      </c>
      <c r="C1" s="3476"/>
      <c r="D1" s="3476"/>
      <c r="E1" s="3476"/>
      <c r="F1" s="3476"/>
      <c r="G1" s="3476"/>
      <c r="H1" s="3476"/>
      <c r="I1" s="3476"/>
    </row>
    <row r="2" spans="1:9" s="2883" customFormat="1" ht="12">
      <c r="A2" s="2881"/>
      <c r="B2" s="2881"/>
      <c r="C2" s="2881"/>
      <c r="D2" s="2881"/>
      <c r="E2" s="2881"/>
      <c r="F2" s="2881"/>
      <c r="G2" s="2881"/>
      <c r="H2" s="2881"/>
      <c r="I2" s="2881"/>
    </row>
    <row r="3" spans="1:12" s="2883" customFormat="1" ht="52.5" customHeight="1">
      <c r="A3" s="2884"/>
      <c r="B3" s="2885" t="s">
        <v>1</v>
      </c>
      <c r="C3" s="2886" t="s">
        <v>2</v>
      </c>
      <c r="D3" s="2886" t="s">
        <v>3</v>
      </c>
      <c r="E3" s="2887" t="s">
        <v>4</v>
      </c>
      <c r="F3" s="2887" t="s">
        <v>5</v>
      </c>
      <c r="G3" s="2887" t="s">
        <v>6</v>
      </c>
      <c r="H3" s="2887"/>
      <c r="I3" s="2888" t="s">
        <v>7</v>
      </c>
      <c r="J3" s="2889"/>
      <c r="K3" s="2890"/>
      <c r="L3" s="2890"/>
    </row>
    <row r="4" spans="1:12" s="2883" customFormat="1" ht="24.75" customHeight="1">
      <c r="A4" s="2881"/>
      <c r="B4" s="2891">
        <v>1</v>
      </c>
      <c r="C4" s="2892" t="s">
        <v>8</v>
      </c>
      <c r="D4" s="2892" t="s">
        <v>9</v>
      </c>
      <c r="E4" s="2893">
        <v>1</v>
      </c>
      <c r="F4" s="2893">
        <v>1</v>
      </c>
      <c r="G4" s="2894">
        <v>5460</v>
      </c>
      <c r="H4" s="2894"/>
      <c r="I4" s="2895">
        <f aca="true" t="shared" si="0" ref="I4:I17">E4*F4*G4</f>
        <v>5460</v>
      </c>
      <c r="J4" s="2896"/>
      <c r="K4" s="2890"/>
      <c r="L4" s="2890"/>
    </row>
    <row r="5" spans="1:12" s="2883" customFormat="1" ht="25.5" customHeight="1">
      <c r="A5" s="2881"/>
      <c r="B5" s="2891">
        <v>2</v>
      </c>
      <c r="C5" s="2892" t="s">
        <v>10</v>
      </c>
      <c r="D5" s="2892" t="s">
        <v>11</v>
      </c>
      <c r="E5" s="2893">
        <v>0.2</v>
      </c>
      <c r="F5" s="2893">
        <v>2</v>
      </c>
      <c r="G5" s="2894">
        <v>6500</v>
      </c>
      <c r="H5" s="2894"/>
      <c r="I5" s="2895">
        <f t="shared" si="0"/>
        <v>2600</v>
      </c>
      <c r="J5" s="2896"/>
      <c r="K5" s="2890"/>
      <c r="L5" s="2890"/>
    </row>
    <row r="6" spans="1:12" s="2883" customFormat="1" ht="22.5" customHeight="1">
      <c r="A6" s="2881"/>
      <c r="B6" s="2891">
        <v>3</v>
      </c>
      <c r="C6" s="2892" t="s">
        <v>12</v>
      </c>
      <c r="D6" s="2892" t="s">
        <v>13</v>
      </c>
      <c r="E6" s="2893">
        <v>30</v>
      </c>
      <c r="F6" s="2893">
        <v>2</v>
      </c>
      <c r="G6" s="2894">
        <v>146.72</v>
      </c>
      <c r="H6" s="2894"/>
      <c r="I6" s="2895">
        <f t="shared" si="0"/>
        <v>8803.2</v>
      </c>
      <c r="J6" s="2896"/>
      <c r="K6" s="2890"/>
      <c r="L6" s="2890"/>
    </row>
    <row r="7" spans="1:12" s="2883" customFormat="1" ht="41.25" customHeight="1">
      <c r="A7" s="2881"/>
      <c r="B7" s="2891">
        <v>4</v>
      </c>
      <c r="C7" s="2892" t="s">
        <v>256</v>
      </c>
      <c r="D7" s="2892" t="s">
        <v>15</v>
      </c>
      <c r="E7" s="2893">
        <v>2.5852</v>
      </c>
      <c r="F7" s="2893">
        <v>2</v>
      </c>
      <c r="G7" s="2894">
        <v>1500</v>
      </c>
      <c r="H7" s="2894"/>
      <c r="I7" s="2895">
        <f t="shared" si="0"/>
        <v>7755.599999999999</v>
      </c>
      <c r="J7" s="2896"/>
      <c r="K7" s="2890"/>
      <c r="L7" s="2890"/>
    </row>
    <row r="8" spans="1:12" s="2883" customFormat="1" ht="39" customHeight="1">
      <c r="A8" s="2881"/>
      <c r="B8" s="2891">
        <v>5</v>
      </c>
      <c r="C8" s="2892" t="s">
        <v>257</v>
      </c>
      <c r="D8" s="2892" t="s">
        <v>15</v>
      </c>
      <c r="E8" s="2893">
        <v>2.5852</v>
      </c>
      <c r="F8" s="2893">
        <v>2</v>
      </c>
      <c r="G8" s="2894">
        <v>1440</v>
      </c>
      <c r="H8" s="2894"/>
      <c r="I8" s="2895">
        <f t="shared" si="0"/>
        <v>7445.376</v>
      </c>
      <c r="J8" s="2896"/>
      <c r="K8" s="2890"/>
      <c r="L8" s="2890"/>
    </row>
    <row r="9" spans="1:12" s="2883" customFormat="1" ht="25.5" customHeight="1">
      <c r="A9" s="2881"/>
      <c r="B9" s="2891">
        <v>6</v>
      </c>
      <c r="C9" s="2892" t="s">
        <v>17</v>
      </c>
      <c r="D9" s="2892" t="s">
        <v>15</v>
      </c>
      <c r="E9" s="2893">
        <v>2.5852</v>
      </c>
      <c r="F9" s="2893">
        <v>2</v>
      </c>
      <c r="G9" s="2894">
        <v>1320</v>
      </c>
      <c r="H9" s="2894"/>
      <c r="I9" s="2895">
        <f t="shared" si="0"/>
        <v>6824.928</v>
      </c>
      <c r="J9" s="2896"/>
      <c r="K9" s="2890"/>
      <c r="L9" s="2890"/>
    </row>
    <row r="10" spans="1:12" s="2883" customFormat="1" ht="26.25" customHeight="1">
      <c r="A10" s="2881"/>
      <c r="B10" s="2891">
        <v>7</v>
      </c>
      <c r="C10" s="2892" t="s">
        <v>18</v>
      </c>
      <c r="D10" s="2892" t="s">
        <v>19</v>
      </c>
      <c r="E10" s="2893">
        <v>0.5</v>
      </c>
      <c r="F10" s="2893">
        <v>2</v>
      </c>
      <c r="G10" s="2894">
        <v>559.29</v>
      </c>
      <c r="H10" s="2894"/>
      <c r="I10" s="2895">
        <f t="shared" si="0"/>
        <v>559.29</v>
      </c>
      <c r="J10" s="2896"/>
      <c r="K10" s="2890"/>
      <c r="L10" s="2890"/>
    </row>
    <row r="11" spans="1:12" s="2883" customFormat="1" ht="38.25" customHeight="1">
      <c r="A11" s="2881"/>
      <c r="B11" s="2891">
        <v>8</v>
      </c>
      <c r="C11" s="2892" t="s">
        <v>20</v>
      </c>
      <c r="D11" s="2892" t="s">
        <v>15</v>
      </c>
      <c r="E11" s="2893">
        <v>2.5852</v>
      </c>
      <c r="F11" s="2893">
        <v>2</v>
      </c>
      <c r="G11" s="2894">
        <v>3003.38</v>
      </c>
      <c r="H11" s="2894"/>
      <c r="I11" s="2895">
        <f t="shared" si="0"/>
        <v>15528.675952</v>
      </c>
      <c r="J11" s="2896"/>
      <c r="K11" s="2890"/>
      <c r="L11" s="2890"/>
    </row>
    <row r="12" spans="1:12" s="2883" customFormat="1" ht="50.25" customHeight="1">
      <c r="A12" s="2881"/>
      <c r="B12" s="2891">
        <v>9</v>
      </c>
      <c r="C12" s="2892" t="s">
        <v>21</v>
      </c>
      <c r="D12" s="2892" t="s">
        <v>15</v>
      </c>
      <c r="E12" s="2893">
        <v>2.5852</v>
      </c>
      <c r="F12" s="2893">
        <v>2</v>
      </c>
      <c r="G12" s="2897">
        <v>1710</v>
      </c>
      <c r="H12" s="2897"/>
      <c r="I12" s="2895">
        <f t="shared" si="0"/>
        <v>8841.384</v>
      </c>
      <c r="J12" s="2896"/>
      <c r="K12" s="2890"/>
      <c r="L12" s="2890"/>
    </row>
    <row r="13" spans="1:12" s="2883" customFormat="1" ht="29.25" customHeight="1">
      <c r="A13" s="2881"/>
      <c r="B13" s="2891">
        <v>10</v>
      </c>
      <c r="C13" s="2892" t="s">
        <v>22</v>
      </c>
      <c r="D13" s="2892" t="s">
        <v>23</v>
      </c>
      <c r="E13" s="2893">
        <v>1</v>
      </c>
      <c r="F13" s="2893">
        <v>1</v>
      </c>
      <c r="G13" s="2894">
        <v>5060.23</v>
      </c>
      <c r="H13" s="2894"/>
      <c r="I13" s="2895">
        <f t="shared" si="0"/>
        <v>5060.23</v>
      </c>
      <c r="J13" s="2896"/>
      <c r="K13" s="2890"/>
      <c r="L13" s="2890"/>
    </row>
    <row r="14" spans="1:12" s="2883" customFormat="1" ht="24.75" customHeight="1">
      <c r="A14" s="2881"/>
      <c r="B14" s="2891">
        <v>11</v>
      </c>
      <c r="C14" s="2892" t="s">
        <v>25</v>
      </c>
      <c r="D14" s="2892" t="s">
        <v>15</v>
      </c>
      <c r="E14" s="2893">
        <v>2.5852</v>
      </c>
      <c r="F14" s="2893">
        <v>1</v>
      </c>
      <c r="G14" s="2898">
        <v>9936</v>
      </c>
      <c r="H14" s="2898"/>
      <c r="I14" s="2895">
        <f t="shared" si="0"/>
        <v>25686.5472</v>
      </c>
      <c r="J14" s="2896"/>
      <c r="K14" s="2890"/>
      <c r="L14" s="2890"/>
    </row>
    <row r="15" spans="1:12" s="2883" customFormat="1" ht="24.75" customHeight="1">
      <c r="A15" s="2881"/>
      <c r="B15" s="2891">
        <v>12</v>
      </c>
      <c r="C15" s="2892" t="s">
        <v>26</v>
      </c>
      <c r="D15" s="2892" t="s">
        <v>9</v>
      </c>
      <c r="E15" s="2893">
        <v>1</v>
      </c>
      <c r="F15" s="2893">
        <v>1</v>
      </c>
      <c r="G15" s="2898">
        <v>3036.14</v>
      </c>
      <c r="H15" s="2898"/>
      <c r="I15" s="2895">
        <f t="shared" si="0"/>
        <v>3036.14</v>
      </c>
      <c r="J15" s="2896"/>
      <c r="K15" s="2890"/>
      <c r="L15" s="2890"/>
    </row>
    <row r="16" spans="1:12" s="2883" customFormat="1" ht="86.25" customHeight="1">
      <c r="A16" s="2881"/>
      <c r="B16" s="2891">
        <v>13</v>
      </c>
      <c r="C16" s="2892" t="s">
        <v>258</v>
      </c>
      <c r="D16" s="2892" t="s">
        <v>28</v>
      </c>
      <c r="E16" s="2893">
        <v>3</v>
      </c>
      <c r="F16" s="2893">
        <v>12</v>
      </c>
      <c r="G16" s="2897">
        <v>266.33</v>
      </c>
      <c r="H16" s="2897"/>
      <c r="I16" s="2895">
        <f t="shared" si="0"/>
        <v>9587.88</v>
      </c>
      <c r="J16" s="2896"/>
      <c r="K16" s="2890"/>
      <c r="L16" s="2890"/>
    </row>
    <row r="17" spans="1:12" s="2883" customFormat="1" ht="46.5" customHeight="1">
      <c r="A17" s="2881"/>
      <c r="B17" s="2891">
        <v>14</v>
      </c>
      <c r="C17" s="2892" t="s">
        <v>29</v>
      </c>
      <c r="D17" s="2892" t="s">
        <v>30</v>
      </c>
      <c r="E17" s="2893">
        <v>2.5852</v>
      </c>
      <c r="F17" s="2893">
        <v>1</v>
      </c>
      <c r="G17" s="2894">
        <v>14039</v>
      </c>
      <c r="H17" s="2894"/>
      <c r="I17" s="2895">
        <f t="shared" si="0"/>
        <v>36293.6228</v>
      </c>
      <c r="J17" s="2896"/>
      <c r="K17" s="2890"/>
      <c r="L17" s="2890"/>
    </row>
    <row r="18" spans="1:12" s="2883" customFormat="1" ht="24" customHeight="1">
      <c r="A18" s="2881"/>
      <c r="B18" s="2891">
        <v>15</v>
      </c>
      <c r="C18" s="2892" t="s">
        <v>32</v>
      </c>
      <c r="D18" s="2892" t="s">
        <v>33</v>
      </c>
      <c r="E18" s="2893">
        <v>400</v>
      </c>
      <c r="F18" s="2893" t="s">
        <v>34</v>
      </c>
      <c r="G18" s="2894">
        <v>22.39</v>
      </c>
      <c r="H18" s="2894"/>
      <c r="I18" s="2895">
        <f aca="true" t="shared" si="1" ref="I18:I25">E18*G18</f>
        <v>8956</v>
      </c>
      <c r="J18" s="2896" t="s">
        <v>54</v>
      </c>
      <c r="K18" s="2899"/>
      <c r="L18" s="2890"/>
    </row>
    <row r="19" spans="1:12" s="2883" customFormat="1" ht="27.75" customHeight="1">
      <c r="A19" s="2881"/>
      <c r="B19" s="2891">
        <v>16</v>
      </c>
      <c r="C19" s="2892" t="s">
        <v>35</v>
      </c>
      <c r="D19" s="2892" t="s">
        <v>36</v>
      </c>
      <c r="E19" s="2893">
        <v>1</v>
      </c>
      <c r="F19" s="2893" t="s">
        <v>34</v>
      </c>
      <c r="G19" s="2894">
        <v>408.6</v>
      </c>
      <c r="H19" s="2894"/>
      <c r="I19" s="2895">
        <f t="shared" si="1"/>
        <v>408.6</v>
      </c>
      <c r="J19" s="2896" t="s">
        <v>54</v>
      </c>
      <c r="K19" s="2890"/>
      <c r="L19" s="2890"/>
    </row>
    <row r="20" spans="1:12" s="2883" customFormat="1" ht="24.75" customHeight="1">
      <c r="A20" s="2881"/>
      <c r="B20" s="2891">
        <v>17</v>
      </c>
      <c r="C20" s="2892" t="s">
        <v>37</v>
      </c>
      <c r="D20" s="2892" t="s">
        <v>38</v>
      </c>
      <c r="E20" s="2893">
        <v>100</v>
      </c>
      <c r="F20" s="2893" t="s">
        <v>34</v>
      </c>
      <c r="G20" s="2894">
        <v>20.13</v>
      </c>
      <c r="H20" s="2894"/>
      <c r="I20" s="2895">
        <f t="shared" si="1"/>
        <v>2013</v>
      </c>
      <c r="J20" s="2896"/>
      <c r="K20" s="2890"/>
      <c r="L20" s="2890"/>
    </row>
    <row r="21" spans="1:12" s="2883" customFormat="1" ht="36" customHeight="1">
      <c r="A21" s="2881"/>
      <c r="B21" s="2891">
        <v>18</v>
      </c>
      <c r="C21" s="2892" t="s">
        <v>39</v>
      </c>
      <c r="D21" s="2892" t="s">
        <v>33</v>
      </c>
      <c r="E21" s="2893">
        <v>250</v>
      </c>
      <c r="F21" s="2893" t="s">
        <v>34</v>
      </c>
      <c r="G21" s="2894">
        <v>41.8</v>
      </c>
      <c r="H21" s="2894"/>
      <c r="I21" s="2895">
        <f t="shared" si="1"/>
        <v>10450</v>
      </c>
      <c r="J21" s="2896"/>
      <c r="K21" s="2890"/>
      <c r="L21" s="2890"/>
    </row>
    <row r="22" spans="1:12" s="2883" customFormat="1" ht="33.75" customHeight="1">
      <c r="A22" s="2881"/>
      <c r="B22" s="2891">
        <v>19</v>
      </c>
      <c r="C22" s="2892" t="s">
        <v>40</v>
      </c>
      <c r="D22" s="2892" t="s">
        <v>38</v>
      </c>
      <c r="E22" s="2893">
        <v>100</v>
      </c>
      <c r="F22" s="2893" t="s">
        <v>34</v>
      </c>
      <c r="G22" s="2894">
        <v>170.7</v>
      </c>
      <c r="H22" s="2894"/>
      <c r="I22" s="2895">
        <f t="shared" si="1"/>
        <v>17070</v>
      </c>
      <c r="J22" s="2896"/>
      <c r="K22" s="2890"/>
      <c r="L22" s="2890"/>
    </row>
    <row r="23" spans="1:12" s="2883" customFormat="1" ht="36" customHeight="1">
      <c r="A23" s="2881"/>
      <c r="B23" s="2891">
        <v>20</v>
      </c>
      <c r="C23" s="2892" t="s">
        <v>41</v>
      </c>
      <c r="D23" s="2892" t="s">
        <v>38</v>
      </c>
      <c r="E23" s="2893">
        <v>60</v>
      </c>
      <c r="F23" s="2893" t="s">
        <v>34</v>
      </c>
      <c r="G23" s="2894">
        <v>183.3</v>
      </c>
      <c r="H23" s="2894"/>
      <c r="I23" s="2895">
        <f t="shared" si="1"/>
        <v>10998</v>
      </c>
      <c r="J23" s="2896"/>
      <c r="K23" s="2890"/>
      <c r="L23" s="2890"/>
    </row>
    <row r="24" spans="1:12" s="2883" customFormat="1" ht="33.75" customHeight="1">
      <c r="A24" s="2881"/>
      <c r="B24" s="2891">
        <v>21</v>
      </c>
      <c r="C24" s="2892" t="s">
        <v>42</v>
      </c>
      <c r="D24" s="2892" t="s">
        <v>38</v>
      </c>
      <c r="E24" s="2893">
        <v>20</v>
      </c>
      <c r="F24" s="2893" t="s">
        <v>34</v>
      </c>
      <c r="G24" s="2894">
        <v>36.39</v>
      </c>
      <c r="H24" s="2894"/>
      <c r="I24" s="2895">
        <f t="shared" si="1"/>
        <v>727.8</v>
      </c>
      <c r="J24" s="2896"/>
      <c r="K24" s="2890"/>
      <c r="L24" s="2890"/>
    </row>
    <row r="25" spans="1:12" s="2883" customFormat="1" ht="36" customHeight="1">
      <c r="A25" s="2881"/>
      <c r="B25" s="2891">
        <v>22</v>
      </c>
      <c r="C25" s="2892" t="s">
        <v>43</v>
      </c>
      <c r="D25" s="2892" t="s">
        <v>38</v>
      </c>
      <c r="E25" s="2893">
        <v>100</v>
      </c>
      <c r="F25" s="2893" t="s">
        <v>34</v>
      </c>
      <c r="G25" s="2894">
        <v>137</v>
      </c>
      <c r="H25" s="2894"/>
      <c r="I25" s="2895">
        <f t="shared" si="1"/>
        <v>13700</v>
      </c>
      <c r="J25" s="2896"/>
      <c r="K25" s="2890"/>
      <c r="L25" s="2890"/>
    </row>
    <row r="26" spans="2:12" ht="21.75" customHeight="1">
      <c r="B26" s="2891">
        <v>23</v>
      </c>
      <c r="C26" s="2892" t="s">
        <v>50</v>
      </c>
      <c r="D26" s="2892" t="s">
        <v>15</v>
      </c>
      <c r="E26" s="2893">
        <v>2.5852</v>
      </c>
      <c r="F26" s="2893">
        <v>12</v>
      </c>
      <c r="G26" s="2894">
        <v>3290</v>
      </c>
      <c r="H26" s="2894"/>
      <c r="I26" s="2895">
        <f>E26*F26*G26</f>
        <v>102063.696</v>
      </c>
      <c r="J26" s="2896"/>
      <c r="K26" s="2900"/>
      <c r="L26" s="2900"/>
    </row>
    <row r="27" spans="2:12" ht="21.75" customHeight="1">
      <c r="B27" s="2891">
        <v>24</v>
      </c>
      <c r="C27" s="2892" t="s">
        <v>240</v>
      </c>
      <c r="D27" s="2892"/>
      <c r="E27" s="2901"/>
      <c r="F27" s="2901" t="s">
        <v>316</v>
      </c>
      <c r="G27" s="2901"/>
      <c r="H27" s="2901"/>
      <c r="I27" s="2895">
        <f>0.21*2585.2*12</f>
        <v>6514.704</v>
      </c>
      <c r="J27" s="2896"/>
      <c r="K27" s="2900"/>
      <c r="L27" s="2900"/>
    </row>
    <row r="28" spans="2:12" ht="25.5" customHeight="1">
      <c r="B28" s="2891">
        <v>25</v>
      </c>
      <c r="C28" s="2892" t="s">
        <v>46</v>
      </c>
      <c r="D28" s="2892"/>
      <c r="E28" s="2893"/>
      <c r="F28" s="2893" t="s">
        <v>47</v>
      </c>
      <c r="G28" s="2894"/>
      <c r="H28" s="2894"/>
      <c r="I28" s="2895">
        <f>2585.2*12*1.28</f>
        <v>39708.672</v>
      </c>
      <c r="J28" s="2896"/>
      <c r="K28" s="2900"/>
      <c r="L28" s="2900"/>
    </row>
    <row r="29" spans="2:12" ht="21.75" customHeight="1">
      <c r="B29" s="2891">
        <v>26</v>
      </c>
      <c r="C29" s="2892" t="s">
        <v>318</v>
      </c>
      <c r="D29" s="2892"/>
      <c r="E29" s="2893"/>
      <c r="F29" s="2893"/>
      <c r="G29" s="2894"/>
      <c r="H29" s="2894"/>
      <c r="I29" s="2895">
        <v>560</v>
      </c>
      <c r="J29" s="2896"/>
      <c r="K29" s="2900"/>
      <c r="L29" s="2900"/>
    </row>
    <row r="30" spans="2:12" ht="21.75" customHeight="1">
      <c r="B30" s="2891">
        <v>27</v>
      </c>
      <c r="C30" s="2902" t="s">
        <v>70</v>
      </c>
      <c r="D30" s="2902" t="s">
        <v>66</v>
      </c>
      <c r="E30" s="2901">
        <v>26</v>
      </c>
      <c r="F30" s="2901">
        <v>1</v>
      </c>
      <c r="G30" s="2901">
        <v>1039.3</v>
      </c>
      <c r="H30" s="2901"/>
      <c r="I30" s="2903">
        <f aca="true" t="shared" si="2" ref="I30:I35">E30*F30*G30</f>
        <v>27021.8</v>
      </c>
      <c r="J30" s="2896"/>
      <c r="K30" s="2900"/>
      <c r="L30" s="2900"/>
    </row>
    <row r="31" spans="2:12" ht="21.75" customHeight="1">
      <c r="B31" s="2891">
        <v>28</v>
      </c>
      <c r="C31" s="2904" t="s">
        <v>71</v>
      </c>
      <c r="D31" s="2902" t="s">
        <v>66</v>
      </c>
      <c r="E31" s="2901">
        <v>14</v>
      </c>
      <c r="F31" s="2901">
        <v>1</v>
      </c>
      <c r="G31" s="2901">
        <v>1585.23</v>
      </c>
      <c r="H31" s="2901"/>
      <c r="I31" s="2903">
        <f t="shared" si="2"/>
        <v>22193.22</v>
      </c>
      <c r="J31" s="2896"/>
      <c r="K31" s="2900"/>
      <c r="L31" s="2900"/>
    </row>
    <row r="32" spans="2:12" ht="21.75" customHeight="1">
      <c r="B32" s="2891">
        <v>29</v>
      </c>
      <c r="C32" s="2905" t="s">
        <v>72</v>
      </c>
      <c r="D32" s="2905" t="s">
        <v>73</v>
      </c>
      <c r="E32" s="2906">
        <v>12</v>
      </c>
      <c r="F32" s="2906">
        <v>1</v>
      </c>
      <c r="G32" s="2907">
        <v>4152</v>
      </c>
      <c r="H32" s="2908"/>
      <c r="I32" s="2909">
        <f t="shared" si="2"/>
        <v>49824</v>
      </c>
      <c r="J32" s="2896"/>
      <c r="K32" s="2900"/>
      <c r="L32" s="2900"/>
    </row>
    <row r="33" spans="2:12" ht="18.75" customHeight="1">
      <c r="B33" s="2891">
        <v>30</v>
      </c>
      <c r="C33" s="2902" t="s">
        <v>65</v>
      </c>
      <c r="D33" s="2902" t="s">
        <v>66</v>
      </c>
      <c r="E33" s="2901">
        <v>33</v>
      </c>
      <c r="F33" s="2901">
        <v>1</v>
      </c>
      <c r="G33" s="2901">
        <v>1443.34</v>
      </c>
      <c r="H33" s="2901"/>
      <c r="I33" s="2903">
        <f t="shared" si="2"/>
        <v>47630.219999999994</v>
      </c>
      <c r="J33" s="2896"/>
      <c r="K33" s="2900"/>
      <c r="L33" s="2900"/>
    </row>
    <row r="34" spans="1:12" s="2883" customFormat="1" ht="21" customHeight="1">
      <c r="A34" s="2881"/>
      <c r="B34" s="2891">
        <v>31</v>
      </c>
      <c r="C34" s="2902" t="s">
        <v>67</v>
      </c>
      <c r="D34" s="2902" t="s">
        <v>66</v>
      </c>
      <c r="E34" s="2901">
        <v>16</v>
      </c>
      <c r="F34" s="2901">
        <v>1</v>
      </c>
      <c r="G34" s="2901">
        <v>1124.6</v>
      </c>
      <c r="H34" s="2901"/>
      <c r="I34" s="2903">
        <f t="shared" si="2"/>
        <v>17993.6</v>
      </c>
      <c r="J34" s="2896"/>
      <c r="K34" s="2890"/>
      <c r="L34" s="2890"/>
    </row>
    <row r="35" spans="1:12" s="2883" customFormat="1" ht="18" customHeight="1">
      <c r="A35" s="2881"/>
      <c r="B35" s="2891">
        <v>32</v>
      </c>
      <c r="C35" s="2904" t="s">
        <v>68</v>
      </c>
      <c r="D35" s="2902" t="s">
        <v>69</v>
      </c>
      <c r="E35" s="2901">
        <v>12</v>
      </c>
      <c r="F35" s="2901">
        <v>1</v>
      </c>
      <c r="G35" s="2907">
        <v>531</v>
      </c>
      <c r="H35" s="2908"/>
      <c r="I35" s="2903">
        <f t="shared" si="2"/>
        <v>6372</v>
      </c>
      <c r="J35" s="2896"/>
      <c r="K35" s="2890"/>
      <c r="L35" s="2890"/>
    </row>
    <row r="36" spans="2:12" ht="12">
      <c r="B36" s="2910" t="s">
        <v>53</v>
      </c>
      <c r="C36" s="2910"/>
      <c r="D36" s="2910"/>
      <c r="E36" s="2910"/>
      <c r="F36" s="2910"/>
      <c r="G36" s="2911"/>
      <c r="H36" s="2911"/>
      <c r="I36" s="2912">
        <f>SUM(I4:I35)</f>
        <v>527688.185952</v>
      </c>
      <c r="J36" s="2913"/>
      <c r="K36" s="2900"/>
      <c r="L36" s="2900"/>
    </row>
    <row r="38" spans="4:9" ht="12">
      <c r="D38" s="2881" t="s">
        <v>54</v>
      </c>
      <c r="I38" s="2914"/>
    </row>
    <row r="39" ht="12">
      <c r="D39" s="2881" t="s">
        <v>54</v>
      </c>
    </row>
    <row r="43" spans="6:8" ht="12">
      <c r="F43" s="2915"/>
      <c r="G43" s="2915"/>
      <c r="H43" s="2915"/>
    </row>
    <row r="44" ht="12">
      <c r="E44" s="2881" t="s">
        <v>278</v>
      </c>
    </row>
    <row r="45" spans="6:8" ht="12">
      <c r="F45" s="2916"/>
      <c r="G45" s="2916"/>
      <c r="H45" s="2916"/>
    </row>
    <row r="46" ht="12">
      <c r="F46" s="2881" t="s">
        <v>329</v>
      </c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1">
      <selection activeCell="B1" sqref="B1"/>
    </sheetView>
  </sheetViews>
  <sheetFormatPr defaultColWidth="9.140625" defaultRowHeight="12.75"/>
  <cols>
    <col min="1" max="1" width="0" style="2917" hidden="1" customWidth="1"/>
    <col min="2" max="2" width="7.00390625" style="2917" customWidth="1"/>
    <col min="3" max="3" width="50.00390625" style="2917" customWidth="1"/>
    <col min="4" max="4" width="18.8515625" style="2917" customWidth="1"/>
    <col min="5" max="5" width="10.8515625" style="2917" customWidth="1"/>
    <col min="6" max="6" width="9.28125" style="2917" customWidth="1"/>
    <col min="7" max="7" width="8.8515625" style="2917" customWidth="1"/>
    <col min="8" max="8" width="0" style="2917" hidden="1" customWidth="1"/>
    <col min="9" max="9" width="11.28125" style="2917" customWidth="1"/>
    <col min="10" max="10" width="7.421875" style="2918" customWidth="1"/>
    <col min="11" max="11" width="4.57421875" style="2918" customWidth="1"/>
    <col min="12" max="16384" width="9.140625" style="2918" customWidth="1"/>
  </cols>
  <sheetData>
    <row r="1" spans="1:10" s="2920" customFormat="1" ht="33" customHeight="1">
      <c r="A1" s="2917"/>
      <c r="B1" s="3477" t="s">
        <v>330</v>
      </c>
      <c r="C1" s="3477"/>
      <c r="D1" s="3477"/>
      <c r="E1" s="3477"/>
      <c r="F1" s="3477"/>
      <c r="G1" s="3477"/>
      <c r="H1" s="3477"/>
      <c r="I1" s="3477"/>
      <c r="J1" s="2919"/>
    </row>
    <row r="2" spans="1:10" s="2920" customFormat="1" ht="12">
      <c r="A2" s="2917"/>
      <c r="B2" s="2917"/>
      <c r="C2" s="2917"/>
      <c r="D2" s="2917"/>
      <c r="E2" s="2917"/>
      <c r="F2" s="2917"/>
      <c r="G2" s="2917"/>
      <c r="H2" s="2917"/>
      <c r="I2" s="2917"/>
      <c r="J2" s="2919"/>
    </row>
    <row r="3" spans="1:12" s="2920" customFormat="1" ht="52.5" customHeight="1">
      <c r="A3" s="2921"/>
      <c r="B3" s="2922" t="s">
        <v>1</v>
      </c>
      <c r="C3" s="2923" t="s">
        <v>2</v>
      </c>
      <c r="D3" s="2923" t="s">
        <v>3</v>
      </c>
      <c r="E3" s="2924" t="s">
        <v>4</v>
      </c>
      <c r="F3" s="2924" t="s">
        <v>5</v>
      </c>
      <c r="G3" s="2924" t="s">
        <v>6</v>
      </c>
      <c r="H3" s="2924"/>
      <c r="I3" s="2925" t="s">
        <v>7</v>
      </c>
      <c r="J3" s="2926"/>
      <c r="K3" s="2927"/>
      <c r="L3" s="2927"/>
    </row>
    <row r="4" spans="1:12" s="2920" customFormat="1" ht="24.75" customHeight="1">
      <c r="A4" s="2917"/>
      <c r="B4" s="2928">
        <v>1</v>
      </c>
      <c r="C4" s="2929" t="s">
        <v>8</v>
      </c>
      <c r="D4" s="2929" t="s">
        <v>9</v>
      </c>
      <c r="E4" s="2930">
        <v>1</v>
      </c>
      <c r="F4" s="2930">
        <v>1</v>
      </c>
      <c r="G4" s="2931">
        <v>5460</v>
      </c>
      <c r="H4" s="2931"/>
      <c r="I4" s="2932">
        <f aca="true" t="shared" si="0" ref="I4:I15">E4*F4*G4</f>
        <v>5460</v>
      </c>
      <c r="J4" s="2933"/>
      <c r="K4" s="2927"/>
      <c r="L4" s="2927"/>
    </row>
    <row r="5" spans="1:12" s="2920" customFormat="1" ht="25.5" customHeight="1">
      <c r="A5" s="2917"/>
      <c r="B5" s="2928">
        <v>2</v>
      </c>
      <c r="C5" s="2929" t="s">
        <v>10</v>
      </c>
      <c r="D5" s="2929" t="s">
        <v>11</v>
      </c>
      <c r="E5" s="2930">
        <v>0.1</v>
      </c>
      <c r="F5" s="2930">
        <v>2</v>
      </c>
      <c r="G5" s="2931">
        <v>6500</v>
      </c>
      <c r="H5" s="2931"/>
      <c r="I5" s="2932">
        <f t="shared" si="0"/>
        <v>1300</v>
      </c>
      <c r="J5" s="2933"/>
      <c r="K5" s="2927"/>
      <c r="L5" s="2927"/>
    </row>
    <row r="6" spans="1:12" s="2920" customFormat="1" ht="22.5" customHeight="1">
      <c r="A6" s="2917"/>
      <c r="B6" s="2928">
        <v>3</v>
      </c>
      <c r="C6" s="2929" t="s">
        <v>12</v>
      </c>
      <c r="D6" s="2929" t="s">
        <v>28</v>
      </c>
      <c r="E6" s="2930">
        <v>16</v>
      </c>
      <c r="F6" s="2930">
        <v>2</v>
      </c>
      <c r="G6" s="2931">
        <v>146.72</v>
      </c>
      <c r="H6" s="2931"/>
      <c r="I6" s="2932">
        <f t="shared" si="0"/>
        <v>4695.04</v>
      </c>
      <c r="J6" s="2933"/>
      <c r="K6" s="2927"/>
      <c r="L6" s="2927"/>
    </row>
    <row r="7" spans="1:12" s="2920" customFormat="1" ht="36.75" customHeight="1">
      <c r="A7" s="2917"/>
      <c r="B7" s="2928">
        <v>4</v>
      </c>
      <c r="C7" s="2929" t="s">
        <v>58</v>
      </c>
      <c r="D7" s="2929" t="s">
        <v>15</v>
      </c>
      <c r="E7" s="2930">
        <v>1.5286</v>
      </c>
      <c r="F7" s="2930">
        <v>2</v>
      </c>
      <c r="G7" s="2931">
        <v>1500</v>
      </c>
      <c r="H7" s="2931"/>
      <c r="I7" s="2932">
        <f t="shared" si="0"/>
        <v>4585.8</v>
      </c>
      <c r="J7" s="2933"/>
      <c r="K7" s="2927"/>
      <c r="L7" s="2927"/>
    </row>
    <row r="8" spans="1:12" s="2920" customFormat="1" ht="48.75" customHeight="1">
      <c r="A8" s="2917"/>
      <c r="B8" s="2928">
        <v>5</v>
      </c>
      <c r="C8" s="2929" t="s">
        <v>331</v>
      </c>
      <c r="D8" s="2929" t="s">
        <v>15</v>
      </c>
      <c r="E8" s="2930">
        <v>1.5286</v>
      </c>
      <c r="F8" s="2930">
        <v>2</v>
      </c>
      <c r="G8" s="2931">
        <v>1440</v>
      </c>
      <c r="H8" s="2931"/>
      <c r="I8" s="2932">
        <f t="shared" si="0"/>
        <v>4402.3679999999995</v>
      </c>
      <c r="J8" s="2933"/>
      <c r="K8" s="2927"/>
      <c r="L8" s="2927"/>
    </row>
    <row r="9" spans="1:12" s="2920" customFormat="1" ht="25.5" customHeight="1">
      <c r="A9" s="2917"/>
      <c r="B9" s="2928">
        <v>6</v>
      </c>
      <c r="C9" s="2929" t="s">
        <v>17</v>
      </c>
      <c r="D9" s="2929" t="s">
        <v>15</v>
      </c>
      <c r="E9" s="2930">
        <v>1.5286</v>
      </c>
      <c r="F9" s="2930">
        <v>2</v>
      </c>
      <c r="G9" s="2931">
        <v>1320</v>
      </c>
      <c r="H9" s="2931"/>
      <c r="I9" s="2932">
        <f t="shared" si="0"/>
        <v>4035.504</v>
      </c>
      <c r="J9" s="2933"/>
      <c r="K9" s="2927"/>
      <c r="L9" s="2927"/>
    </row>
    <row r="10" spans="1:12" s="2920" customFormat="1" ht="35.25" customHeight="1">
      <c r="A10" s="2917"/>
      <c r="B10" s="2928">
        <v>7</v>
      </c>
      <c r="C10" s="2929" t="s">
        <v>20</v>
      </c>
      <c r="D10" s="2929" t="s">
        <v>15</v>
      </c>
      <c r="E10" s="2930">
        <v>1.5286</v>
      </c>
      <c r="F10" s="2930">
        <v>2</v>
      </c>
      <c r="G10" s="2931">
        <v>1500</v>
      </c>
      <c r="H10" s="2931"/>
      <c r="I10" s="2932">
        <f t="shared" si="0"/>
        <v>4585.8</v>
      </c>
      <c r="J10" s="2933"/>
      <c r="K10" s="2927"/>
      <c r="L10" s="2927"/>
    </row>
    <row r="11" spans="1:12" s="2920" customFormat="1" ht="56.25" customHeight="1">
      <c r="A11" s="2917"/>
      <c r="B11" s="2928">
        <v>8</v>
      </c>
      <c r="C11" s="2929" t="s">
        <v>332</v>
      </c>
      <c r="D11" s="2929" t="s">
        <v>15</v>
      </c>
      <c r="E11" s="2930">
        <v>1.5286</v>
      </c>
      <c r="F11" s="2930">
        <v>2</v>
      </c>
      <c r="G11" s="2934">
        <v>1710</v>
      </c>
      <c r="H11" s="2934"/>
      <c r="I11" s="2932">
        <f t="shared" si="0"/>
        <v>5227.812</v>
      </c>
      <c r="J11" s="2933"/>
      <c r="K11" s="2927"/>
      <c r="L11" s="2927"/>
    </row>
    <row r="12" spans="1:12" s="2920" customFormat="1" ht="24.75" customHeight="1">
      <c r="A12" s="2917"/>
      <c r="B12" s="2928">
        <v>9</v>
      </c>
      <c r="C12" s="2929" t="s">
        <v>25</v>
      </c>
      <c r="D12" s="2929" t="s">
        <v>15</v>
      </c>
      <c r="E12" s="2930">
        <v>1.5286</v>
      </c>
      <c r="F12" s="2930">
        <v>1</v>
      </c>
      <c r="G12" s="2935">
        <v>9936</v>
      </c>
      <c r="H12" s="2935"/>
      <c r="I12" s="2932">
        <f t="shared" si="0"/>
        <v>15188.1696</v>
      </c>
      <c r="J12" s="2933"/>
      <c r="K12" s="2927"/>
      <c r="L12" s="2927"/>
    </row>
    <row r="13" spans="1:12" s="2920" customFormat="1" ht="24.75" customHeight="1">
      <c r="A13" s="2917"/>
      <c r="B13" s="2928">
        <v>10</v>
      </c>
      <c r="C13" s="2929" t="s">
        <v>26</v>
      </c>
      <c r="D13" s="2929" t="s">
        <v>9</v>
      </c>
      <c r="E13" s="2930">
        <v>1</v>
      </c>
      <c r="F13" s="2930">
        <v>2</v>
      </c>
      <c r="G13" s="2935">
        <v>3036.14</v>
      </c>
      <c r="H13" s="2935"/>
      <c r="I13" s="2932">
        <f t="shared" si="0"/>
        <v>6072.28</v>
      </c>
      <c r="J13" s="2933"/>
      <c r="K13" s="2927"/>
      <c r="L13" s="2927"/>
    </row>
    <row r="14" spans="1:12" s="2920" customFormat="1" ht="42" customHeight="1">
      <c r="A14" s="2917"/>
      <c r="B14" s="2928">
        <v>11</v>
      </c>
      <c r="C14" s="2929" t="s">
        <v>135</v>
      </c>
      <c r="D14" s="2929" t="s">
        <v>28</v>
      </c>
      <c r="E14" s="2930">
        <v>2</v>
      </c>
      <c r="F14" s="2930">
        <v>12</v>
      </c>
      <c r="G14" s="2934">
        <v>266.32</v>
      </c>
      <c r="H14" s="2934"/>
      <c r="I14" s="2932">
        <f t="shared" si="0"/>
        <v>6391.68</v>
      </c>
      <c r="J14" s="2933"/>
      <c r="K14" s="2927"/>
      <c r="L14" s="2927"/>
    </row>
    <row r="15" spans="1:12" s="2920" customFormat="1" ht="46.5" customHeight="1">
      <c r="A15" s="2917"/>
      <c r="B15" s="2928">
        <v>12</v>
      </c>
      <c r="C15" s="2929" t="s">
        <v>136</v>
      </c>
      <c r="D15" s="2929" t="s">
        <v>30</v>
      </c>
      <c r="E15" s="2930">
        <v>1.5286</v>
      </c>
      <c r="F15" s="2930">
        <v>1</v>
      </c>
      <c r="G15" s="2931">
        <v>14039</v>
      </c>
      <c r="H15" s="2931"/>
      <c r="I15" s="2932">
        <f t="shared" si="0"/>
        <v>21460.0154</v>
      </c>
      <c r="J15" s="2933"/>
      <c r="K15" s="2927"/>
      <c r="L15" s="2927"/>
    </row>
    <row r="16" spans="1:12" s="2920" customFormat="1" ht="24" customHeight="1">
      <c r="A16" s="2917"/>
      <c r="B16" s="2928">
        <v>13</v>
      </c>
      <c r="C16" s="2929" t="s">
        <v>32</v>
      </c>
      <c r="D16" s="2929" t="s">
        <v>33</v>
      </c>
      <c r="E16" s="2930">
        <v>250</v>
      </c>
      <c r="F16" s="2930" t="s">
        <v>34</v>
      </c>
      <c r="G16" s="2931">
        <v>22.39</v>
      </c>
      <c r="H16" s="2931"/>
      <c r="I16" s="2932">
        <f aca="true" t="shared" si="1" ref="I16:I23">E16*G16</f>
        <v>5597.5</v>
      </c>
      <c r="J16" s="2933"/>
      <c r="K16" s="2927"/>
      <c r="L16" s="2927"/>
    </row>
    <row r="17" spans="1:12" s="2920" customFormat="1" ht="27.75" customHeight="1">
      <c r="A17" s="2917"/>
      <c r="B17" s="2928">
        <v>14</v>
      </c>
      <c r="C17" s="2929" t="s">
        <v>35</v>
      </c>
      <c r="D17" s="2929" t="s">
        <v>36</v>
      </c>
      <c r="E17" s="2930">
        <v>1</v>
      </c>
      <c r="F17" s="2930" t="s">
        <v>34</v>
      </c>
      <c r="G17" s="2931">
        <v>408.6</v>
      </c>
      <c r="H17" s="2931"/>
      <c r="I17" s="2932">
        <f t="shared" si="1"/>
        <v>408.6</v>
      </c>
      <c r="J17" s="2933"/>
      <c r="K17" s="2927"/>
      <c r="L17" s="2927"/>
    </row>
    <row r="18" spans="1:12" s="2920" customFormat="1" ht="24.75" customHeight="1">
      <c r="A18" s="2917"/>
      <c r="B18" s="2928">
        <v>15</v>
      </c>
      <c r="C18" s="2929" t="s">
        <v>37</v>
      </c>
      <c r="D18" s="2929" t="s">
        <v>38</v>
      </c>
      <c r="E18" s="2930">
        <v>60</v>
      </c>
      <c r="F18" s="2930" t="s">
        <v>34</v>
      </c>
      <c r="G18" s="2931">
        <v>20.13</v>
      </c>
      <c r="H18" s="2931"/>
      <c r="I18" s="2932">
        <f t="shared" si="1"/>
        <v>1207.8</v>
      </c>
      <c r="J18" s="2933"/>
      <c r="K18" s="2927"/>
      <c r="L18" s="2927"/>
    </row>
    <row r="19" spans="1:12" s="2920" customFormat="1" ht="36" customHeight="1">
      <c r="A19" s="2917"/>
      <c r="B19" s="2928">
        <v>16</v>
      </c>
      <c r="C19" s="2929" t="s">
        <v>39</v>
      </c>
      <c r="D19" s="2929" t="s">
        <v>33</v>
      </c>
      <c r="E19" s="2930">
        <v>90</v>
      </c>
      <c r="F19" s="2930" t="s">
        <v>34</v>
      </c>
      <c r="G19" s="2931">
        <v>41.8</v>
      </c>
      <c r="H19" s="2931"/>
      <c r="I19" s="2932">
        <f t="shared" si="1"/>
        <v>3761.9999999999995</v>
      </c>
      <c r="J19" s="2933"/>
      <c r="K19" s="2927"/>
      <c r="L19" s="2927"/>
    </row>
    <row r="20" spans="1:12" s="2920" customFormat="1" ht="33.75" customHeight="1">
      <c r="A20" s="2917"/>
      <c r="B20" s="2928">
        <v>17</v>
      </c>
      <c r="C20" s="2929" t="s">
        <v>40</v>
      </c>
      <c r="D20" s="2929" t="s">
        <v>38</v>
      </c>
      <c r="E20" s="2930">
        <v>90</v>
      </c>
      <c r="F20" s="2930" t="s">
        <v>34</v>
      </c>
      <c r="G20" s="2931">
        <v>170.7</v>
      </c>
      <c r="H20" s="2931"/>
      <c r="I20" s="2936">
        <f t="shared" si="1"/>
        <v>15362.999999999998</v>
      </c>
      <c r="J20" s="2933"/>
      <c r="K20" s="2927"/>
      <c r="L20" s="2927"/>
    </row>
    <row r="21" spans="1:12" s="2920" customFormat="1" ht="33.75" customHeight="1">
      <c r="A21" s="2917"/>
      <c r="B21" s="2928">
        <v>18</v>
      </c>
      <c r="C21" s="2929" t="s">
        <v>41</v>
      </c>
      <c r="D21" s="2929" t="s">
        <v>38</v>
      </c>
      <c r="E21" s="2930">
        <v>20</v>
      </c>
      <c r="F21" s="2930" t="s">
        <v>34</v>
      </c>
      <c r="G21" s="2931">
        <v>183.3</v>
      </c>
      <c r="H21" s="2937"/>
      <c r="I21" s="2932">
        <f t="shared" si="1"/>
        <v>3666</v>
      </c>
      <c r="J21" s="2933"/>
      <c r="K21" s="2927"/>
      <c r="L21" s="2927"/>
    </row>
    <row r="22" spans="1:12" s="2920" customFormat="1" ht="33.75" customHeight="1">
      <c r="A22" s="2917"/>
      <c r="B22" s="2928">
        <v>19</v>
      </c>
      <c r="C22" s="2929" t="s">
        <v>42</v>
      </c>
      <c r="D22" s="2929" t="s">
        <v>38</v>
      </c>
      <c r="E22" s="2930">
        <v>20</v>
      </c>
      <c r="F22" s="2930" t="s">
        <v>34</v>
      </c>
      <c r="G22" s="2931">
        <v>36.39</v>
      </c>
      <c r="H22" s="2931"/>
      <c r="I22" s="2938">
        <f t="shared" si="1"/>
        <v>727.8</v>
      </c>
      <c r="J22" s="2933"/>
      <c r="K22" s="2927"/>
      <c r="L22" s="2927"/>
    </row>
    <row r="23" spans="1:12" s="2920" customFormat="1" ht="36" customHeight="1">
      <c r="A23" s="2917"/>
      <c r="B23" s="2928">
        <v>20</v>
      </c>
      <c r="C23" s="2929" t="s">
        <v>43</v>
      </c>
      <c r="D23" s="2929" t="s">
        <v>38</v>
      </c>
      <c r="E23" s="2930">
        <v>60</v>
      </c>
      <c r="F23" s="2930" t="s">
        <v>34</v>
      </c>
      <c r="G23" s="2931">
        <v>137</v>
      </c>
      <c r="H23" s="2931"/>
      <c r="I23" s="2932">
        <f t="shared" si="1"/>
        <v>8220</v>
      </c>
      <c r="J23" s="2933"/>
      <c r="K23" s="2927"/>
      <c r="L23" s="2927"/>
    </row>
    <row r="24" spans="2:12" ht="21.75" customHeight="1">
      <c r="B24" s="2928">
        <v>21</v>
      </c>
      <c r="C24" s="2929" t="s">
        <v>50</v>
      </c>
      <c r="D24" s="2939" t="s">
        <v>15</v>
      </c>
      <c r="E24" s="2930">
        <v>1.5286</v>
      </c>
      <c r="F24" s="2930">
        <v>12</v>
      </c>
      <c r="G24" s="2931">
        <v>3290</v>
      </c>
      <c r="H24" s="2931"/>
      <c r="I24" s="2932">
        <f>E24*F24*G24</f>
        <v>60349.128</v>
      </c>
      <c r="J24" s="2933"/>
      <c r="K24" s="2940"/>
      <c r="L24" s="2940"/>
    </row>
    <row r="25" spans="2:12" ht="21.75" customHeight="1">
      <c r="B25" s="2928">
        <v>22</v>
      </c>
      <c r="C25" s="2929" t="s">
        <v>46</v>
      </c>
      <c r="D25" s="2929"/>
      <c r="E25" s="2930"/>
      <c r="F25" s="2930" t="s">
        <v>47</v>
      </c>
      <c r="G25" s="2931"/>
      <c r="H25" s="2931"/>
      <c r="I25" s="2932">
        <f>1.39*12*1528.6</f>
        <v>25497.048</v>
      </c>
      <c r="J25" s="2933"/>
      <c r="K25" s="2940"/>
      <c r="L25" s="2940"/>
    </row>
    <row r="26" spans="2:12" ht="21.75" customHeight="1">
      <c r="B26" s="2928">
        <v>23</v>
      </c>
      <c r="C26" s="2941" t="s">
        <v>240</v>
      </c>
      <c r="D26" s="2929" t="s">
        <v>38</v>
      </c>
      <c r="E26" s="2930">
        <v>1.5286</v>
      </c>
      <c r="F26" s="2942">
        <v>12</v>
      </c>
      <c r="G26" s="2943">
        <v>210</v>
      </c>
      <c r="H26" s="2944"/>
      <c r="I26" s="2945">
        <f>E26*F26*G26</f>
        <v>3852.072</v>
      </c>
      <c r="J26" s="2933"/>
      <c r="K26" s="2940"/>
      <c r="L26" s="2940"/>
    </row>
    <row r="27" spans="2:12" ht="18.75" customHeight="1">
      <c r="B27" s="2928">
        <v>24</v>
      </c>
      <c r="C27" s="2929" t="s">
        <v>137</v>
      </c>
      <c r="D27" s="2929"/>
      <c r="E27" s="2930"/>
      <c r="F27" s="2930"/>
      <c r="G27" s="2931"/>
      <c r="H27" s="2931"/>
      <c r="I27" s="2932">
        <v>10000</v>
      </c>
      <c r="J27" s="2933"/>
      <c r="K27" s="2940"/>
      <c r="L27" s="2940"/>
    </row>
    <row r="28" spans="2:12" ht="18.75" customHeight="1">
      <c r="B28" s="2928">
        <v>25</v>
      </c>
      <c r="C28" s="2929" t="s">
        <v>51</v>
      </c>
      <c r="D28" s="2929"/>
      <c r="E28" s="2930"/>
      <c r="F28" s="2930"/>
      <c r="G28" s="2931"/>
      <c r="H28" s="2931"/>
      <c r="I28" s="2932">
        <v>471000</v>
      </c>
      <c r="J28" s="2933"/>
      <c r="K28" s="2940"/>
      <c r="L28" s="2940"/>
    </row>
    <row r="29" spans="2:12" ht="12">
      <c r="B29" s="2946" t="s">
        <v>53</v>
      </c>
      <c r="C29" s="2946"/>
      <c r="D29" s="2946"/>
      <c r="E29" s="2946"/>
      <c r="F29" s="2946"/>
      <c r="G29" s="2947"/>
      <c r="H29" s="2947"/>
      <c r="I29" s="2948">
        <f>SUM(I4:I28)</f>
        <v>693055.417</v>
      </c>
      <c r="J29" s="2949"/>
      <c r="K29" s="2940"/>
      <c r="L29" s="2940"/>
    </row>
    <row r="31" spans="9:10" ht="12">
      <c r="I31" s="2950"/>
      <c r="J31" s="2918" t="s">
        <v>54</v>
      </c>
    </row>
    <row r="32" ht="12">
      <c r="D32" s="2917" t="s">
        <v>54</v>
      </c>
    </row>
    <row r="33" ht="12">
      <c r="D33" s="2917" t="s">
        <v>54</v>
      </c>
    </row>
    <row r="35" spans="3:4" ht="12">
      <c r="C35" s="2951"/>
      <c r="D35" s="2952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B1">
      <selection activeCell="B1" sqref="B1"/>
    </sheetView>
  </sheetViews>
  <sheetFormatPr defaultColWidth="9.140625" defaultRowHeight="12.75"/>
  <cols>
    <col min="1" max="1" width="0" style="2953" hidden="1" customWidth="1"/>
    <col min="2" max="2" width="7.00390625" style="2953" customWidth="1"/>
    <col min="3" max="3" width="50.00390625" style="2953" customWidth="1"/>
    <col min="4" max="4" width="20.00390625" style="2953" customWidth="1"/>
    <col min="5" max="5" width="9.7109375" style="2953" customWidth="1"/>
    <col min="6" max="6" width="8.28125" style="2953" customWidth="1"/>
    <col min="7" max="7" width="8.8515625" style="2953" customWidth="1"/>
    <col min="8" max="9" width="0" style="2953" hidden="1" customWidth="1"/>
    <col min="10" max="10" width="12.7109375" style="2953" customWidth="1"/>
    <col min="11" max="11" width="6.140625" style="2954" customWidth="1"/>
    <col min="12" max="12" width="3.00390625" style="2954" customWidth="1"/>
    <col min="13" max="16384" width="9.140625" style="2954" customWidth="1"/>
  </cols>
  <sheetData>
    <row r="1" spans="1:11" s="2956" customFormat="1" ht="33" customHeight="1">
      <c r="A1" s="2953"/>
      <c r="B1" s="3478" t="s">
        <v>333</v>
      </c>
      <c r="C1" s="3478"/>
      <c r="D1" s="3478"/>
      <c r="E1" s="3478"/>
      <c r="F1" s="3478"/>
      <c r="G1" s="3478"/>
      <c r="H1" s="3478"/>
      <c r="I1" s="3478"/>
      <c r="J1" s="3478"/>
      <c r="K1" s="2955"/>
    </row>
    <row r="2" spans="1:11" s="2956" customFormat="1" ht="14.25" customHeight="1">
      <c r="A2" s="2953"/>
      <c r="B2" s="2957"/>
      <c r="C2" s="2957"/>
      <c r="D2" s="2957"/>
      <c r="E2" s="2957"/>
      <c r="F2" s="2957"/>
      <c r="G2" s="2957"/>
      <c r="H2" s="2957"/>
      <c r="I2" s="2957"/>
      <c r="J2" s="2957"/>
      <c r="K2" s="2955"/>
    </row>
    <row r="3" spans="1:14" s="2956" customFormat="1" ht="52.5" customHeight="1">
      <c r="A3" s="2958"/>
      <c r="B3" s="2959" t="s">
        <v>1</v>
      </c>
      <c r="C3" s="2960" t="s">
        <v>2</v>
      </c>
      <c r="D3" s="2960" t="s">
        <v>3</v>
      </c>
      <c r="E3" s="2961" t="s">
        <v>4</v>
      </c>
      <c r="F3" s="2961" t="s">
        <v>5</v>
      </c>
      <c r="G3" s="2961" t="s">
        <v>6</v>
      </c>
      <c r="H3" s="2961"/>
      <c r="I3" s="2961"/>
      <c r="J3" s="2962" t="s">
        <v>7</v>
      </c>
      <c r="K3" s="2963"/>
      <c r="L3" s="2964"/>
      <c r="M3" s="2964"/>
      <c r="N3" s="2964"/>
    </row>
    <row r="4" spans="1:14" s="2956" customFormat="1" ht="24.75" customHeight="1">
      <c r="A4" s="2953"/>
      <c r="B4" s="2965">
        <v>1</v>
      </c>
      <c r="C4" s="2966" t="s">
        <v>8</v>
      </c>
      <c r="D4" s="2966" t="s">
        <v>9</v>
      </c>
      <c r="E4" s="2967">
        <v>1</v>
      </c>
      <c r="F4" s="2967">
        <v>1</v>
      </c>
      <c r="G4" s="2968">
        <v>5460</v>
      </c>
      <c r="H4" s="2968"/>
      <c r="I4" s="2968"/>
      <c r="J4" s="2969">
        <f aca="true" t="shared" si="0" ref="J4:J17">E4*F4*G4</f>
        <v>5460</v>
      </c>
      <c r="K4" s="2970"/>
      <c r="L4" s="2964"/>
      <c r="M4" s="2964"/>
      <c r="N4" s="2964"/>
    </row>
    <row r="5" spans="1:14" s="2956" customFormat="1" ht="25.5" customHeight="1">
      <c r="A5" s="2953"/>
      <c r="B5" s="2965">
        <v>2</v>
      </c>
      <c r="C5" s="2966" t="s">
        <v>10</v>
      </c>
      <c r="D5" s="2966" t="s">
        <v>11</v>
      </c>
      <c r="E5" s="2967">
        <v>0.2</v>
      </c>
      <c r="F5" s="2967">
        <v>2</v>
      </c>
      <c r="G5" s="2968">
        <v>6500</v>
      </c>
      <c r="H5" s="2968"/>
      <c r="I5" s="2968"/>
      <c r="J5" s="2969">
        <f t="shared" si="0"/>
        <v>2600</v>
      </c>
      <c r="K5" s="2970"/>
      <c r="L5" s="2964"/>
      <c r="M5" s="2964"/>
      <c r="N5" s="2964"/>
    </row>
    <row r="6" spans="1:14" s="2956" customFormat="1" ht="22.5" customHeight="1">
      <c r="A6" s="2953"/>
      <c r="B6" s="2965">
        <v>3</v>
      </c>
      <c r="C6" s="2966" t="s">
        <v>12</v>
      </c>
      <c r="D6" s="2966" t="s">
        <v>13</v>
      </c>
      <c r="E6" s="2967">
        <v>25</v>
      </c>
      <c r="F6" s="2967">
        <v>2</v>
      </c>
      <c r="G6" s="2968">
        <v>146.72</v>
      </c>
      <c r="H6" s="2968"/>
      <c r="I6" s="2968"/>
      <c r="J6" s="2969">
        <f t="shared" si="0"/>
        <v>7336</v>
      </c>
      <c r="K6" s="2970"/>
      <c r="L6" s="2964"/>
      <c r="M6" s="2964"/>
      <c r="N6" s="2964"/>
    </row>
    <row r="7" spans="1:14" s="2956" customFormat="1" ht="37.5" customHeight="1">
      <c r="A7" s="2953"/>
      <c r="B7" s="2965">
        <v>4</v>
      </c>
      <c r="C7" s="2966" t="s">
        <v>256</v>
      </c>
      <c r="D7" s="2971" t="s">
        <v>15</v>
      </c>
      <c r="E7" s="2972">
        <v>2.7167</v>
      </c>
      <c r="F7" s="2967">
        <v>2</v>
      </c>
      <c r="G7" s="2968">
        <v>1500</v>
      </c>
      <c r="H7" s="2968"/>
      <c r="I7" s="2968"/>
      <c r="J7" s="2969">
        <f t="shared" si="0"/>
        <v>8150.099999999999</v>
      </c>
      <c r="K7" s="2970"/>
      <c r="L7" s="2964"/>
      <c r="M7" s="2964"/>
      <c r="N7" s="2964"/>
    </row>
    <row r="8" spans="1:14" s="2956" customFormat="1" ht="34.5" customHeight="1">
      <c r="A8" s="2953"/>
      <c r="B8" s="2965">
        <v>5</v>
      </c>
      <c r="C8" s="2966" t="s">
        <v>324</v>
      </c>
      <c r="D8" s="2971" t="s">
        <v>325</v>
      </c>
      <c r="E8" s="2967">
        <v>0.1</v>
      </c>
      <c r="F8" s="2967">
        <v>1</v>
      </c>
      <c r="G8" s="2968">
        <v>29249</v>
      </c>
      <c r="H8" s="2968"/>
      <c r="I8" s="2968"/>
      <c r="J8" s="2969">
        <f t="shared" si="0"/>
        <v>2924.9</v>
      </c>
      <c r="K8" s="2970"/>
      <c r="L8" s="2964"/>
      <c r="M8" s="2964"/>
      <c r="N8" s="2964"/>
    </row>
    <row r="9" spans="1:14" s="2956" customFormat="1" ht="40.5" customHeight="1">
      <c r="A9" s="2953"/>
      <c r="B9" s="2965">
        <v>6</v>
      </c>
      <c r="C9" s="2966" t="s">
        <v>257</v>
      </c>
      <c r="D9" s="2971" t="s">
        <v>15</v>
      </c>
      <c r="E9" s="2972">
        <v>2.7167</v>
      </c>
      <c r="F9" s="2967">
        <v>2</v>
      </c>
      <c r="G9" s="2968">
        <v>1440</v>
      </c>
      <c r="H9" s="2968"/>
      <c r="I9" s="2968"/>
      <c r="J9" s="2969">
        <f t="shared" si="0"/>
        <v>7824.096</v>
      </c>
      <c r="K9" s="2970"/>
      <c r="L9" s="2964"/>
      <c r="M9" s="2964"/>
      <c r="N9" s="2964"/>
    </row>
    <row r="10" spans="1:14" s="2956" customFormat="1" ht="25.5" customHeight="1">
      <c r="A10" s="2953"/>
      <c r="B10" s="2965">
        <v>7</v>
      </c>
      <c r="C10" s="2966" t="s">
        <v>17</v>
      </c>
      <c r="D10" s="2971" t="s">
        <v>15</v>
      </c>
      <c r="E10" s="2972">
        <v>2.7167</v>
      </c>
      <c r="F10" s="2967">
        <v>2</v>
      </c>
      <c r="G10" s="2968">
        <v>1320</v>
      </c>
      <c r="H10" s="2968"/>
      <c r="I10" s="2968"/>
      <c r="J10" s="2969">
        <f t="shared" si="0"/>
        <v>7172.088</v>
      </c>
      <c r="K10" s="2970"/>
      <c r="L10" s="2964"/>
      <c r="M10" s="2964"/>
      <c r="N10" s="2964"/>
    </row>
    <row r="11" spans="1:14" s="2956" customFormat="1" ht="26.25" customHeight="1">
      <c r="A11" s="2953"/>
      <c r="B11" s="2965">
        <v>8</v>
      </c>
      <c r="C11" s="2966" t="s">
        <v>18</v>
      </c>
      <c r="D11" s="2971" t="s">
        <v>19</v>
      </c>
      <c r="E11" s="2967">
        <v>0.5</v>
      </c>
      <c r="F11" s="2967">
        <v>2</v>
      </c>
      <c r="G11" s="2968">
        <v>559.29</v>
      </c>
      <c r="H11" s="2968"/>
      <c r="I11" s="2968"/>
      <c r="J11" s="2969">
        <f t="shared" si="0"/>
        <v>559.29</v>
      </c>
      <c r="K11" s="2970"/>
      <c r="L11" s="2964"/>
      <c r="M11" s="2964"/>
      <c r="N11" s="2964"/>
    </row>
    <row r="12" spans="1:14" s="2956" customFormat="1" ht="44.25" customHeight="1">
      <c r="A12" s="2953"/>
      <c r="B12" s="2965">
        <v>9</v>
      </c>
      <c r="C12" s="2966" t="s">
        <v>20</v>
      </c>
      <c r="D12" s="2971" t="s">
        <v>15</v>
      </c>
      <c r="E12" s="2972">
        <v>2.7167</v>
      </c>
      <c r="F12" s="2967">
        <v>2</v>
      </c>
      <c r="G12" s="2968">
        <v>3003.38</v>
      </c>
      <c r="H12" s="2968"/>
      <c r="I12" s="2968"/>
      <c r="J12" s="2969">
        <f t="shared" si="0"/>
        <v>16318.564892</v>
      </c>
      <c r="K12" s="2970"/>
      <c r="L12" s="2964"/>
      <c r="M12" s="2964"/>
      <c r="N12" s="2964"/>
    </row>
    <row r="13" spans="1:14" s="2956" customFormat="1" ht="62.25" customHeight="1">
      <c r="A13" s="2953"/>
      <c r="B13" s="2965">
        <v>10</v>
      </c>
      <c r="C13" s="2966" t="s">
        <v>21</v>
      </c>
      <c r="D13" s="2971" t="s">
        <v>15</v>
      </c>
      <c r="E13" s="2972">
        <v>2.7167</v>
      </c>
      <c r="F13" s="2967">
        <v>2</v>
      </c>
      <c r="G13" s="2973">
        <v>1710</v>
      </c>
      <c r="H13" s="2973"/>
      <c r="I13" s="2973"/>
      <c r="J13" s="2969">
        <f t="shared" si="0"/>
        <v>9291.114</v>
      </c>
      <c r="K13" s="2970"/>
      <c r="L13" s="2964"/>
      <c r="M13" s="2964"/>
      <c r="N13" s="2964"/>
    </row>
    <row r="14" spans="1:14" s="2956" customFormat="1" ht="24.75" customHeight="1">
      <c r="A14" s="2953"/>
      <c r="B14" s="2965">
        <v>11</v>
      </c>
      <c r="C14" s="2966" t="s">
        <v>25</v>
      </c>
      <c r="D14" s="2971" t="s">
        <v>15</v>
      </c>
      <c r="E14" s="2972">
        <v>2.7167</v>
      </c>
      <c r="F14" s="2967">
        <v>1</v>
      </c>
      <c r="G14" s="2974">
        <v>9936</v>
      </c>
      <c r="H14" s="2974"/>
      <c r="I14" s="2974"/>
      <c r="J14" s="2969">
        <f t="shared" si="0"/>
        <v>26993.1312</v>
      </c>
      <c r="K14" s="2970"/>
      <c r="L14" s="2964"/>
      <c r="M14" s="2964"/>
      <c r="N14" s="2964"/>
    </row>
    <row r="15" spans="1:14" s="2956" customFormat="1" ht="24.75" customHeight="1">
      <c r="A15" s="2953"/>
      <c r="B15" s="2965">
        <v>12</v>
      </c>
      <c r="C15" s="2966" t="s">
        <v>26</v>
      </c>
      <c r="D15" s="2966" t="s">
        <v>9</v>
      </c>
      <c r="E15" s="2967">
        <v>1</v>
      </c>
      <c r="F15" s="2967">
        <v>2</v>
      </c>
      <c r="G15" s="2974">
        <v>3036.14</v>
      </c>
      <c r="H15" s="2974"/>
      <c r="I15" s="2974"/>
      <c r="J15" s="2969">
        <f t="shared" si="0"/>
        <v>6072.28</v>
      </c>
      <c r="K15" s="2970"/>
      <c r="L15" s="2964"/>
      <c r="M15" s="2964"/>
      <c r="N15" s="2964"/>
    </row>
    <row r="16" spans="1:14" s="2956" customFormat="1" ht="86.25" customHeight="1">
      <c r="A16" s="2953"/>
      <c r="B16" s="2965">
        <v>13</v>
      </c>
      <c r="C16" s="2966" t="s">
        <v>258</v>
      </c>
      <c r="D16" s="2966" t="s">
        <v>28</v>
      </c>
      <c r="E16" s="2967">
        <v>2</v>
      </c>
      <c r="F16" s="2967">
        <v>12</v>
      </c>
      <c r="G16" s="2973">
        <v>461.32</v>
      </c>
      <c r="H16" s="2973"/>
      <c r="I16" s="2973"/>
      <c r="J16" s="2969">
        <f t="shared" si="0"/>
        <v>11071.68</v>
      </c>
      <c r="K16" s="2970"/>
      <c r="L16" s="2964"/>
      <c r="M16" s="2964"/>
      <c r="N16" s="2964"/>
    </row>
    <row r="17" spans="1:14" s="2956" customFormat="1" ht="46.5" customHeight="1">
      <c r="A17" s="2953"/>
      <c r="B17" s="2965">
        <v>14</v>
      </c>
      <c r="C17" s="2966" t="s">
        <v>29</v>
      </c>
      <c r="D17" s="2966" t="s">
        <v>30</v>
      </c>
      <c r="E17" s="2972">
        <v>2.7167</v>
      </c>
      <c r="F17" s="2967">
        <v>1</v>
      </c>
      <c r="G17" s="2968">
        <v>14039</v>
      </c>
      <c r="H17" s="2968"/>
      <c r="I17" s="2968"/>
      <c r="J17" s="2969">
        <f t="shared" si="0"/>
        <v>38139.751299999996</v>
      </c>
      <c r="K17" s="2970"/>
      <c r="L17" s="2964"/>
      <c r="M17" s="2964"/>
      <c r="N17" s="2964"/>
    </row>
    <row r="18" spans="1:14" s="2956" customFormat="1" ht="24" customHeight="1">
      <c r="A18" s="2953"/>
      <c r="B18" s="2965">
        <v>15</v>
      </c>
      <c r="C18" s="2966" t="s">
        <v>32</v>
      </c>
      <c r="D18" s="2966" t="s">
        <v>33</v>
      </c>
      <c r="E18" s="2967">
        <v>300</v>
      </c>
      <c r="F18" s="2967" t="s">
        <v>34</v>
      </c>
      <c r="G18" s="2968">
        <v>22.39</v>
      </c>
      <c r="H18" s="2968"/>
      <c r="I18" s="2968"/>
      <c r="J18" s="2969">
        <f aca="true" t="shared" si="1" ref="J18:J25">E18*G18</f>
        <v>6717</v>
      </c>
      <c r="K18" s="2970"/>
      <c r="L18" s="2964"/>
      <c r="M18" s="2964"/>
      <c r="N18" s="2964"/>
    </row>
    <row r="19" spans="1:14" s="2956" customFormat="1" ht="27.75" customHeight="1">
      <c r="A19" s="2953"/>
      <c r="B19" s="2965">
        <v>16</v>
      </c>
      <c r="C19" s="2966" t="s">
        <v>35</v>
      </c>
      <c r="D19" s="2966" t="s">
        <v>36</v>
      </c>
      <c r="E19" s="2967">
        <v>1</v>
      </c>
      <c r="F19" s="2967" t="s">
        <v>34</v>
      </c>
      <c r="G19" s="2968">
        <v>408.6</v>
      </c>
      <c r="H19" s="2968"/>
      <c r="I19" s="2968"/>
      <c r="J19" s="2969">
        <f t="shared" si="1"/>
        <v>408.6</v>
      </c>
      <c r="K19" s="2970"/>
      <c r="L19" s="2964"/>
      <c r="M19" s="2964"/>
      <c r="N19" s="2964"/>
    </row>
    <row r="20" spans="1:14" s="2956" customFormat="1" ht="24.75" customHeight="1">
      <c r="A20" s="2953"/>
      <c r="B20" s="2965">
        <v>17</v>
      </c>
      <c r="C20" s="2966" t="s">
        <v>37</v>
      </c>
      <c r="D20" s="2966" t="s">
        <v>38</v>
      </c>
      <c r="E20" s="2967">
        <v>130</v>
      </c>
      <c r="F20" s="2967" t="s">
        <v>34</v>
      </c>
      <c r="G20" s="2968">
        <v>20.13</v>
      </c>
      <c r="H20" s="2968"/>
      <c r="I20" s="2968"/>
      <c r="J20" s="2969">
        <f t="shared" si="1"/>
        <v>2616.9</v>
      </c>
      <c r="K20" s="2970"/>
      <c r="L20" s="2964"/>
      <c r="M20" s="2964"/>
      <c r="N20" s="2964"/>
    </row>
    <row r="21" spans="1:14" s="2956" customFormat="1" ht="36" customHeight="1">
      <c r="A21" s="2953"/>
      <c r="B21" s="2965">
        <v>18</v>
      </c>
      <c r="C21" s="2966" t="s">
        <v>39</v>
      </c>
      <c r="D21" s="2966" t="s">
        <v>33</v>
      </c>
      <c r="E21" s="2967">
        <v>120</v>
      </c>
      <c r="F21" s="2967" t="s">
        <v>34</v>
      </c>
      <c r="G21" s="2968">
        <v>41.8</v>
      </c>
      <c r="H21" s="2968"/>
      <c r="I21" s="2968"/>
      <c r="J21" s="2969">
        <f t="shared" si="1"/>
        <v>5016</v>
      </c>
      <c r="K21" s="2970"/>
      <c r="L21" s="2964"/>
      <c r="M21" s="2964"/>
      <c r="N21" s="2964"/>
    </row>
    <row r="22" spans="1:14" s="2956" customFormat="1" ht="33.75" customHeight="1">
      <c r="A22" s="2953"/>
      <c r="B22" s="2965">
        <v>19</v>
      </c>
      <c r="C22" s="2966" t="s">
        <v>40</v>
      </c>
      <c r="D22" s="2966" t="s">
        <v>38</v>
      </c>
      <c r="E22" s="2967">
        <v>120</v>
      </c>
      <c r="F22" s="2967" t="s">
        <v>34</v>
      </c>
      <c r="G22" s="2968">
        <v>170.7</v>
      </c>
      <c r="H22" s="2968"/>
      <c r="I22" s="2968"/>
      <c r="J22" s="2969">
        <f t="shared" si="1"/>
        <v>20484</v>
      </c>
      <c r="K22" s="2970"/>
      <c r="L22" s="2964"/>
      <c r="M22" s="2964"/>
      <c r="N22" s="2964"/>
    </row>
    <row r="23" spans="1:14" s="2956" customFormat="1" ht="36" customHeight="1">
      <c r="A23" s="2953"/>
      <c r="B23" s="2965">
        <v>20</v>
      </c>
      <c r="C23" s="2966" t="s">
        <v>41</v>
      </c>
      <c r="D23" s="2966" t="s">
        <v>38</v>
      </c>
      <c r="E23" s="2967">
        <v>60</v>
      </c>
      <c r="F23" s="2967" t="s">
        <v>34</v>
      </c>
      <c r="G23" s="2968">
        <v>183.3</v>
      </c>
      <c r="H23" s="2968"/>
      <c r="I23" s="2968"/>
      <c r="J23" s="2969">
        <f t="shared" si="1"/>
        <v>10998</v>
      </c>
      <c r="K23" s="2970"/>
      <c r="L23" s="2964"/>
      <c r="M23" s="2964"/>
      <c r="N23" s="2964"/>
    </row>
    <row r="24" spans="1:14" s="2956" customFormat="1" ht="33.75" customHeight="1">
      <c r="A24" s="2953"/>
      <c r="B24" s="2965">
        <v>21</v>
      </c>
      <c r="C24" s="2966" t="s">
        <v>42</v>
      </c>
      <c r="D24" s="2966" t="s">
        <v>38</v>
      </c>
      <c r="E24" s="2967">
        <v>50</v>
      </c>
      <c r="F24" s="2967" t="s">
        <v>34</v>
      </c>
      <c r="G24" s="2968">
        <v>36.39</v>
      </c>
      <c r="H24" s="2968"/>
      <c r="I24" s="2968"/>
      <c r="J24" s="2969">
        <f t="shared" si="1"/>
        <v>1819.5</v>
      </c>
      <c r="K24" s="2970"/>
      <c r="L24" s="2964"/>
      <c r="M24" s="2964"/>
      <c r="N24" s="2964"/>
    </row>
    <row r="25" spans="1:14" s="2956" customFormat="1" ht="36" customHeight="1">
      <c r="A25" s="2953"/>
      <c r="B25" s="2965">
        <v>22</v>
      </c>
      <c r="C25" s="2966" t="s">
        <v>43</v>
      </c>
      <c r="D25" s="2966" t="s">
        <v>38</v>
      </c>
      <c r="E25" s="2967">
        <v>150</v>
      </c>
      <c r="F25" s="2967" t="s">
        <v>34</v>
      </c>
      <c r="G25" s="2968">
        <v>137</v>
      </c>
      <c r="H25" s="2968"/>
      <c r="I25" s="2968"/>
      <c r="J25" s="2969">
        <f t="shared" si="1"/>
        <v>20550</v>
      </c>
      <c r="K25" s="2970"/>
      <c r="L25" s="2964"/>
      <c r="M25" s="2964"/>
      <c r="N25" s="2964"/>
    </row>
    <row r="26" spans="1:14" s="2956" customFormat="1" ht="21" customHeight="1">
      <c r="A26" s="2953"/>
      <c r="B26" s="2965">
        <v>23</v>
      </c>
      <c r="C26" s="2966" t="s">
        <v>44</v>
      </c>
      <c r="D26" s="2966" t="s">
        <v>45</v>
      </c>
      <c r="E26" s="2967">
        <v>0.5</v>
      </c>
      <c r="F26" s="2967">
        <v>1</v>
      </c>
      <c r="G26" s="2968">
        <v>1514.7</v>
      </c>
      <c r="H26" s="2968"/>
      <c r="I26" s="2968"/>
      <c r="J26" s="2969">
        <f>E26*F26*G26</f>
        <v>757.35</v>
      </c>
      <c r="K26" s="2970"/>
      <c r="L26" s="2964"/>
      <c r="M26" s="2964"/>
      <c r="N26" s="2964"/>
    </row>
    <row r="27" spans="2:14" ht="21.75" customHeight="1">
      <c r="B27" s="2965">
        <v>24</v>
      </c>
      <c r="C27" s="2966" t="s">
        <v>50</v>
      </c>
      <c r="D27" s="2966" t="s">
        <v>15</v>
      </c>
      <c r="E27" s="2972">
        <v>2.7167</v>
      </c>
      <c r="F27" s="2967">
        <v>12</v>
      </c>
      <c r="G27" s="2968">
        <v>3290</v>
      </c>
      <c r="H27" s="2968"/>
      <c r="I27" s="2968"/>
      <c r="J27" s="2969">
        <f>E27*F27*G27</f>
        <v>107255.316</v>
      </c>
      <c r="K27" s="2970"/>
      <c r="L27" s="2975"/>
      <c r="M27" s="2975"/>
      <c r="N27" s="2975"/>
    </row>
    <row r="28" spans="2:14" ht="21.75" customHeight="1">
      <c r="B28" s="2965">
        <v>25</v>
      </c>
      <c r="C28" s="2976" t="s">
        <v>46</v>
      </c>
      <c r="D28" s="2976"/>
      <c r="E28" s="2977"/>
      <c r="F28" s="2977" t="s">
        <v>47</v>
      </c>
      <c r="G28" s="2978"/>
      <c r="H28" s="2979"/>
      <c r="I28" s="2980"/>
      <c r="J28" s="2981">
        <f>1.28*12*2716.7</f>
        <v>41728.511999999995</v>
      </c>
      <c r="K28" s="2970"/>
      <c r="L28" s="2975"/>
      <c r="M28" s="2975"/>
      <c r="N28" s="2975"/>
    </row>
    <row r="29" spans="2:14" ht="21.75" customHeight="1">
      <c r="B29" s="2965">
        <v>26</v>
      </c>
      <c r="C29" s="2982" t="s">
        <v>240</v>
      </c>
      <c r="D29" s="2966" t="s">
        <v>150</v>
      </c>
      <c r="E29" s="2972">
        <v>2716.7</v>
      </c>
      <c r="F29" s="2983">
        <v>12</v>
      </c>
      <c r="G29" s="2984">
        <v>0.21</v>
      </c>
      <c r="H29" s="2985"/>
      <c r="I29" s="2983"/>
      <c r="J29" s="2986">
        <f>E29*F29*G29</f>
        <v>6846.083999999999</v>
      </c>
      <c r="K29" s="2970"/>
      <c r="L29" s="2975"/>
      <c r="M29" s="2975"/>
      <c r="N29" s="2975"/>
    </row>
    <row r="30" spans="2:14" ht="21.75" customHeight="1">
      <c r="B30" s="2965">
        <v>27</v>
      </c>
      <c r="C30" s="2966" t="s">
        <v>51</v>
      </c>
      <c r="D30" s="2966"/>
      <c r="E30" s="2972"/>
      <c r="F30" s="2967"/>
      <c r="G30" s="2968"/>
      <c r="H30" s="2968"/>
      <c r="I30" s="2968"/>
      <c r="J30" s="2969">
        <v>58000</v>
      </c>
      <c r="K30" s="2970"/>
      <c r="L30" s="2975"/>
      <c r="M30" s="2975"/>
      <c r="N30" s="2975"/>
    </row>
    <row r="31" spans="2:14" ht="18.75" customHeight="1">
      <c r="B31" s="2965">
        <v>28</v>
      </c>
      <c r="C31" s="2966" t="s">
        <v>137</v>
      </c>
      <c r="D31" s="2966"/>
      <c r="E31" s="2967"/>
      <c r="F31" s="2967"/>
      <c r="G31" s="2968"/>
      <c r="H31" s="2968"/>
      <c r="I31" s="2968"/>
      <c r="J31" s="2969">
        <v>20000</v>
      </c>
      <c r="K31" s="2970"/>
      <c r="L31" s="2975"/>
      <c r="M31" s="2975"/>
      <c r="N31" s="2975"/>
    </row>
    <row r="32" spans="2:14" ht="25.5" customHeight="1">
      <c r="B32" s="2965">
        <v>29</v>
      </c>
      <c r="C32" s="2966" t="s">
        <v>149</v>
      </c>
      <c r="D32" s="2966" t="s">
        <v>38</v>
      </c>
      <c r="E32" s="2967">
        <v>3</v>
      </c>
      <c r="F32" s="2967">
        <v>1</v>
      </c>
      <c r="G32" s="2968">
        <v>127</v>
      </c>
      <c r="H32" s="2968"/>
      <c r="I32" s="2968"/>
      <c r="J32" s="2969">
        <f aca="true" t="shared" si="2" ref="J32:J39">E32*F32*G32</f>
        <v>381</v>
      </c>
      <c r="K32" s="2970"/>
      <c r="L32" s="2975"/>
      <c r="M32" s="2975"/>
      <c r="N32" s="2975"/>
    </row>
    <row r="33" spans="2:14" ht="25.5" customHeight="1">
      <c r="B33" s="2965">
        <v>30</v>
      </c>
      <c r="C33" s="2987" t="s">
        <v>70</v>
      </c>
      <c r="D33" s="2987" t="s">
        <v>66</v>
      </c>
      <c r="E33" s="2988">
        <v>15</v>
      </c>
      <c r="F33" s="2988">
        <v>1</v>
      </c>
      <c r="G33" s="2988">
        <v>1039.3</v>
      </c>
      <c r="H33" s="2988"/>
      <c r="I33" s="2988"/>
      <c r="J33" s="2989">
        <f t="shared" si="2"/>
        <v>15589.5</v>
      </c>
      <c r="K33" s="2970"/>
      <c r="L33" s="2975"/>
      <c r="M33" s="2975"/>
      <c r="N33" s="2975"/>
    </row>
    <row r="34" spans="1:14" s="2956" customFormat="1" ht="24" customHeight="1">
      <c r="A34" s="2953"/>
      <c r="B34" s="2965">
        <v>31</v>
      </c>
      <c r="C34" s="2966" t="s">
        <v>72</v>
      </c>
      <c r="D34" s="2966" t="s">
        <v>73</v>
      </c>
      <c r="E34" s="2988">
        <v>3</v>
      </c>
      <c r="F34" s="2988">
        <v>1</v>
      </c>
      <c r="G34" s="2990">
        <v>4152</v>
      </c>
      <c r="H34" s="2991"/>
      <c r="I34" s="2988"/>
      <c r="J34" s="2969">
        <f t="shared" si="2"/>
        <v>12456</v>
      </c>
      <c r="K34" s="2970"/>
      <c r="L34" s="2964"/>
      <c r="M34" s="2964"/>
      <c r="N34" s="2964"/>
    </row>
    <row r="35" spans="1:14" s="2956" customFormat="1" ht="18" customHeight="1">
      <c r="A35" s="2953"/>
      <c r="B35" s="2965">
        <v>32</v>
      </c>
      <c r="C35" s="2966" t="s">
        <v>334</v>
      </c>
      <c r="D35" s="2966" t="s">
        <v>66</v>
      </c>
      <c r="E35" s="2988">
        <v>12.5</v>
      </c>
      <c r="F35" s="2988">
        <v>1</v>
      </c>
      <c r="G35" s="2990">
        <v>1554.56</v>
      </c>
      <c r="H35" s="2991"/>
      <c r="I35" s="2988"/>
      <c r="J35" s="2969">
        <f t="shared" si="2"/>
        <v>19432</v>
      </c>
      <c r="K35" s="2970"/>
      <c r="L35" s="2964"/>
      <c r="M35" s="2964"/>
      <c r="N35" s="2964"/>
    </row>
    <row r="36" spans="1:14" s="2956" customFormat="1" ht="18" customHeight="1">
      <c r="A36" s="2953"/>
      <c r="B36" s="2965">
        <v>33</v>
      </c>
      <c r="C36" s="2987" t="s">
        <v>65</v>
      </c>
      <c r="D36" s="2987" t="s">
        <v>66</v>
      </c>
      <c r="E36" s="2988">
        <v>30</v>
      </c>
      <c r="F36" s="2988">
        <v>1</v>
      </c>
      <c r="G36" s="2988">
        <v>1443.34</v>
      </c>
      <c r="H36" s="2988"/>
      <c r="I36" s="2988"/>
      <c r="J36" s="2989">
        <f t="shared" si="2"/>
        <v>43300.2</v>
      </c>
      <c r="K36" s="2970"/>
      <c r="L36" s="2964"/>
      <c r="M36" s="2964"/>
      <c r="N36" s="2964"/>
    </row>
    <row r="37" spans="1:14" s="2956" customFormat="1" ht="18" customHeight="1">
      <c r="A37" s="2953"/>
      <c r="B37" s="2965">
        <v>34</v>
      </c>
      <c r="C37" s="2992" t="s">
        <v>68</v>
      </c>
      <c r="D37" s="2987" t="s">
        <v>69</v>
      </c>
      <c r="E37" s="2988">
        <v>2</v>
      </c>
      <c r="F37" s="2988">
        <v>1</v>
      </c>
      <c r="G37" s="2990">
        <v>531</v>
      </c>
      <c r="H37" s="2993"/>
      <c r="I37" s="2991"/>
      <c r="J37" s="2989">
        <f t="shared" si="2"/>
        <v>1062</v>
      </c>
      <c r="K37" s="2970"/>
      <c r="L37" s="2964"/>
      <c r="M37" s="2964"/>
      <c r="N37" s="2964"/>
    </row>
    <row r="38" spans="1:14" s="2956" customFormat="1" ht="18" customHeight="1">
      <c r="A38" s="2953"/>
      <c r="B38" s="2965">
        <v>35</v>
      </c>
      <c r="C38" s="2966" t="s">
        <v>335</v>
      </c>
      <c r="D38" s="2966" t="s">
        <v>150</v>
      </c>
      <c r="E38" s="2988">
        <v>18</v>
      </c>
      <c r="F38" s="2988">
        <v>1</v>
      </c>
      <c r="G38" s="2990">
        <v>484</v>
      </c>
      <c r="H38" s="2993"/>
      <c r="I38" s="2991"/>
      <c r="J38" s="2969">
        <f t="shared" si="2"/>
        <v>8712</v>
      </c>
      <c r="K38" s="2970"/>
      <c r="L38" s="2964"/>
      <c r="M38" s="2964"/>
      <c r="N38" s="2964"/>
    </row>
    <row r="39" spans="1:14" s="2956" customFormat="1" ht="18" customHeight="1">
      <c r="A39" s="2953"/>
      <c r="B39" s="2965">
        <v>36</v>
      </c>
      <c r="C39" s="2966" t="s">
        <v>148</v>
      </c>
      <c r="D39" s="2966" t="s">
        <v>150</v>
      </c>
      <c r="E39" s="2988">
        <v>18</v>
      </c>
      <c r="F39" s="2988">
        <v>1</v>
      </c>
      <c r="G39" s="2990">
        <v>148</v>
      </c>
      <c r="H39" s="2993"/>
      <c r="I39" s="2991"/>
      <c r="J39" s="2969">
        <f t="shared" si="2"/>
        <v>2664</v>
      </c>
      <c r="K39" s="2970"/>
      <c r="L39" s="2964"/>
      <c r="M39" s="2964"/>
      <c r="N39" s="2964"/>
    </row>
    <row r="40" spans="2:14" ht="12">
      <c r="B40" s="2994" t="s">
        <v>53</v>
      </c>
      <c r="C40" s="2994"/>
      <c r="D40" s="2994"/>
      <c r="E40" s="2994"/>
      <c r="F40" s="2994"/>
      <c r="G40" s="2995"/>
      <c r="H40" s="2996"/>
      <c r="I40" s="2997"/>
      <c r="J40" s="2998">
        <f>SUM(J4:J39)</f>
        <v>556706.957392</v>
      </c>
      <c r="K40" s="2970"/>
      <c r="L40" s="2975"/>
      <c r="M40" s="2975"/>
      <c r="N40" s="2975"/>
    </row>
    <row r="42" spans="4:10" ht="12">
      <c r="D42" s="2953" t="s">
        <v>54</v>
      </c>
      <c r="J42" s="2999"/>
    </row>
    <row r="43" ht="12">
      <c r="K43" s="3000" t="s">
        <v>54</v>
      </c>
    </row>
    <row r="46" ht="12">
      <c r="C46" s="3001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B1">
      <selection activeCell="G14" sqref="G14"/>
    </sheetView>
  </sheetViews>
  <sheetFormatPr defaultColWidth="9.140625" defaultRowHeight="12.75"/>
  <cols>
    <col min="1" max="1" width="0" style="3002" hidden="1" customWidth="1"/>
    <col min="2" max="2" width="7.00390625" style="3002" customWidth="1"/>
    <col min="3" max="3" width="50.00390625" style="3002" customWidth="1"/>
    <col min="4" max="4" width="18.57421875" style="3002" customWidth="1"/>
    <col min="5" max="5" width="8.7109375" style="3002" customWidth="1"/>
    <col min="6" max="6" width="10.421875" style="3002" customWidth="1"/>
    <col min="7" max="7" width="8.8515625" style="3002" customWidth="1"/>
    <col min="8" max="9" width="0" style="3002" hidden="1" customWidth="1"/>
    <col min="10" max="10" width="12.28125" style="3002" customWidth="1"/>
    <col min="11" max="11" width="7.28125" style="3003" customWidth="1"/>
    <col min="12" max="12" width="5.7109375" style="3003" customWidth="1"/>
    <col min="13" max="16384" width="9.140625" style="3003" customWidth="1"/>
  </cols>
  <sheetData>
    <row r="1" spans="1:11" s="3005" customFormat="1" ht="33" customHeight="1">
      <c r="A1" s="3002"/>
      <c r="B1" s="3479" t="s">
        <v>336</v>
      </c>
      <c r="C1" s="3479"/>
      <c r="D1" s="3479"/>
      <c r="E1" s="3479"/>
      <c r="F1" s="3479"/>
      <c r="G1" s="3479"/>
      <c r="H1" s="3479"/>
      <c r="I1" s="3479"/>
      <c r="J1" s="3479"/>
      <c r="K1" s="3004"/>
    </row>
    <row r="2" spans="1:11" s="3005" customFormat="1" ht="18" customHeight="1">
      <c r="A2" s="3002"/>
      <c r="B2" s="3006"/>
      <c r="C2" s="3006"/>
      <c r="D2" s="3006"/>
      <c r="E2" s="3006"/>
      <c r="F2" s="3006"/>
      <c r="G2" s="3006"/>
      <c r="H2" s="3006"/>
      <c r="I2" s="3006"/>
      <c r="J2" s="3006"/>
      <c r="K2" s="3004"/>
    </row>
    <row r="3" spans="1:13" s="3005" customFormat="1" ht="52.5" customHeight="1">
      <c r="A3" s="3007"/>
      <c r="B3" s="3008" t="s">
        <v>1</v>
      </c>
      <c r="C3" s="3009" t="s">
        <v>2</v>
      </c>
      <c r="D3" s="3009" t="s">
        <v>3</v>
      </c>
      <c r="E3" s="3010" t="s">
        <v>4</v>
      </c>
      <c r="F3" s="3010" t="s">
        <v>5</v>
      </c>
      <c r="G3" s="3010" t="s">
        <v>6</v>
      </c>
      <c r="H3" s="3010"/>
      <c r="I3" s="3010"/>
      <c r="J3" s="3011" t="s">
        <v>7</v>
      </c>
      <c r="K3" s="3012"/>
      <c r="L3" s="3013"/>
      <c r="M3" s="3013"/>
    </row>
    <row r="4" spans="1:13" s="3005" customFormat="1" ht="24.75" customHeight="1">
      <c r="A4" s="3002"/>
      <c r="B4" s="3014">
        <v>1</v>
      </c>
      <c r="C4" s="3015" t="s">
        <v>8</v>
      </c>
      <c r="D4" s="3015" t="s">
        <v>9</v>
      </c>
      <c r="E4" s="3016">
        <v>1</v>
      </c>
      <c r="F4" s="3016">
        <v>1</v>
      </c>
      <c r="G4" s="3017">
        <v>5460</v>
      </c>
      <c r="H4" s="3017"/>
      <c r="I4" s="3017"/>
      <c r="J4" s="3018">
        <v>5460</v>
      </c>
      <c r="K4" s="3019"/>
      <c r="L4" s="3013"/>
      <c r="M4" s="3013"/>
    </row>
    <row r="5" spans="1:13" s="3005" customFormat="1" ht="25.5" customHeight="1">
      <c r="A5" s="3002"/>
      <c r="B5" s="3014">
        <v>2</v>
      </c>
      <c r="C5" s="3015" t="s">
        <v>10</v>
      </c>
      <c r="D5" s="3015" t="s">
        <v>11</v>
      </c>
      <c r="E5" s="3016">
        <v>0.2</v>
      </c>
      <c r="F5" s="3016">
        <v>2</v>
      </c>
      <c r="G5" s="3017">
        <v>6500</v>
      </c>
      <c r="H5" s="3017"/>
      <c r="I5" s="3017"/>
      <c r="J5" s="3018">
        <v>2600</v>
      </c>
      <c r="K5" s="3019"/>
      <c r="L5" s="3013"/>
      <c r="M5" s="3013"/>
    </row>
    <row r="6" spans="1:13" s="3005" customFormat="1" ht="22.5" customHeight="1">
      <c r="A6" s="3002"/>
      <c r="B6" s="3014">
        <v>3</v>
      </c>
      <c r="C6" s="3015" t="s">
        <v>12</v>
      </c>
      <c r="D6" s="3015" t="s">
        <v>13</v>
      </c>
      <c r="E6" s="3016">
        <v>60</v>
      </c>
      <c r="F6" s="3016">
        <v>2</v>
      </c>
      <c r="G6" s="3017">
        <v>146.72</v>
      </c>
      <c r="H6" s="3017"/>
      <c r="I6" s="3017"/>
      <c r="J6" s="3018">
        <v>17606.4</v>
      </c>
      <c r="K6" s="3019"/>
      <c r="L6" s="3013"/>
      <c r="M6" s="3013"/>
    </row>
    <row r="7" spans="1:13" s="3005" customFormat="1" ht="36" customHeight="1">
      <c r="A7" s="3002"/>
      <c r="B7" s="3014">
        <v>4</v>
      </c>
      <c r="C7" s="3015" t="s">
        <v>337</v>
      </c>
      <c r="D7" s="3020" t="s">
        <v>15</v>
      </c>
      <c r="E7" s="3021">
        <v>5.9276</v>
      </c>
      <c r="F7" s="3016">
        <v>2</v>
      </c>
      <c r="G7" s="3017">
        <v>1500</v>
      </c>
      <c r="H7" s="3017"/>
      <c r="I7" s="3017"/>
      <c r="J7" s="3018">
        <v>17782.8</v>
      </c>
      <c r="K7" s="3019"/>
      <c r="L7" s="3013"/>
      <c r="M7" s="3013"/>
    </row>
    <row r="8" spans="1:13" s="3005" customFormat="1" ht="34.5" customHeight="1">
      <c r="A8" s="3002"/>
      <c r="B8" s="3014">
        <v>5</v>
      </c>
      <c r="C8" s="3015" t="s">
        <v>324</v>
      </c>
      <c r="D8" s="3020" t="s">
        <v>325</v>
      </c>
      <c r="E8" s="3016">
        <v>0.1</v>
      </c>
      <c r="F8" s="3016">
        <v>1</v>
      </c>
      <c r="G8" s="3017">
        <v>29249</v>
      </c>
      <c r="H8" s="3017"/>
      <c r="I8" s="3017"/>
      <c r="J8" s="3018">
        <v>2924.9</v>
      </c>
      <c r="K8" s="3019"/>
      <c r="L8" s="3013"/>
      <c r="M8" s="3013"/>
    </row>
    <row r="9" spans="1:13" s="3005" customFormat="1" ht="44.25" customHeight="1">
      <c r="A9" s="3002"/>
      <c r="B9" s="3014">
        <v>6</v>
      </c>
      <c r="C9" s="3015" t="s">
        <v>338</v>
      </c>
      <c r="D9" s="3020" t="s">
        <v>15</v>
      </c>
      <c r="E9" s="3021">
        <v>5.9276</v>
      </c>
      <c r="F9" s="3016">
        <v>2</v>
      </c>
      <c r="G9" s="3017">
        <v>1440</v>
      </c>
      <c r="H9" s="3017"/>
      <c r="I9" s="3017"/>
      <c r="J9" s="3018">
        <v>17071.488</v>
      </c>
      <c r="K9" s="3019"/>
      <c r="L9" s="3013"/>
      <c r="M9" s="3013"/>
    </row>
    <row r="10" spans="1:13" s="3005" customFormat="1" ht="25.5" customHeight="1">
      <c r="A10" s="3002"/>
      <c r="B10" s="3014">
        <v>7</v>
      </c>
      <c r="C10" s="3015" t="s">
        <v>17</v>
      </c>
      <c r="D10" s="3020" t="s">
        <v>15</v>
      </c>
      <c r="E10" s="3021">
        <v>5.9276</v>
      </c>
      <c r="F10" s="3016">
        <v>2</v>
      </c>
      <c r="G10" s="3017">
        <v>1320</v>
      </c>
      <c r="H10" s="3017"/>
      <c r="I10" s="3017"/>
      <c r="J10" s="3018">
        <v>15648.864</v>
      </c>
      <c r="K10" s="3019"/>
      <c r="L10" s="3013"/>
      <c r="M10" s="3013"/>
    </row>
    <row r="11" spans="1:13" s="3005" customFormat="1" ht="26.25" customHeight="1">
      <c r="A11" s="3002"/>
      <c r="B11" s="3014">
        <v>8</v>
      </c>
      <c r="C11" s="3015" t="s">
        <v>18</v>
      </c>
      <c r="D11" s="3020" t="s">
        <v>19</v>
      </c>
      <c r="E11" s="3016">
        <v>0.8</v>
      </c>
      <c r="F11" s="3016">
        <v>2</v>
      </c>
      <c r="G11" s="3017">
        <v>559.29</v>
      </c>
      <c r="H11" s="3017"/>
      <c r="I11" s="3017"/>
      <c r="J11" s="3018">
        <v>894.864</v>
      </c>
      <c r="K11" s="3019"/>
      <c r="L11" s="3013"/>
      <c r="M11" s="3013"/>
    </row>
    <row r="12" spans="1:13" s="3005" customFormat="1" ht="42.75" customHeight="1">
      <c r="A12" s="3002"/>
      <c r="B12" s="3014">
        <v>9</v>
      </c>
      <c r="C12" s="3015" t="s">
        <v>20</v>
      </c>
      <c r="D12" s="3020" t="s">
        <v>15</v>
      </c>
      <c r="E12" s="3021">
        <v>5.9276</v>
      </c>
      <c r="F12" s="3016">
        <v>2</v>
      </c>
      <c r="G12" s="3017">
        <v>3009</v>
      </c>
      <c r="H12" s="3017"/>
      <c r="I12" s="3017"/>
      <c r="J12" s="3018">
        <v>35672.2968</v>
      </c>
      <c r="K12" s="3019"/>
      <c r="L12" s="3013"/>
      <c r="M12" s="3013"/>
    </row>
    <row r="13" spans="1:13" s="3005" customFormat="1" ht="54.75" customHeight="1">
      <c r="A13" s="3002"/>
      <c r="B13" s="3014">
        <v>10</v>
      </c>
      <c r="C13" s="3015" t="s">
        <v>21</v>
      </c>
      <c r="D13" s="3020" t="s">
        <v>15</v>
      </c>
      <c r="E13" s="3021">
        <v>5.9276</v>
      </c>
      <c r="F13" s="3016">
        <v>2</v>
      </c>
      <c r="G13" s="3022">
        <v>1710</v>
      </c>
      <c r="H13" s="3022"/>
      <c r="I13" s="3022"/>
      <c r="J13" s="3018">
        <v>20272.392</v>
      </c>
      <c r="K13" s="3019"/>
      <c r="L13" s="3013"/>
      <c r="M13" s="3013"/>
    </row>
    <row r="14" spans="1:13" s="3005" customFormat="1" ht="24.75" customHeight="1">
      <c r="A14" s="3002"/>
      <c r="B14" s="3014">
        <v>11</v>
      </c>
      <c r="C14" s="3015" t="s">
        <v>25</v>
      </c>
      <c r="D14" s="3015" t="s">
        <v>15</v>
      </c>
      <c r="E14" s="3021">
        <v>5.9276</v>
      </c>
      <c r="F14" s="3016">
        <v>1</v>
      </c>
      <c r="G14" s="3023">
        <v>9936</v>
      </c>
      <c r="H14" s="3023"/>
      <c r="I14" s="3023"/>
      <c r="J14" s="3018">
        <v>58896.6336</v>
      </c>
      <c r="K14" s="3019"/>
      <c r="L14" s="3013"/>
      <c r="M14" s="3013"/>
    </row>
    <row r="15" spans="1:13" s="3005" customFormat="1" ht="24.75" customHeight="1">
      <c r="A15" s="3002"/>
      <c r="B15" s="3014">
        <v>12</v>
      </c>
      <c r="C15" s="3015" t="s">
        <v>26</v>
      </c>
      <c r="D15" s="3015" t="s">
        <v>9</v>
      </c>
      <c r="E15" s="3016">
        <v>1</v>
      </c>
      <c r="F15" s="3016">
        <v>2</v>
      </c>
      <c r="G15" s="3023">
        <v>3036.14</v>
      </c>
      <c r="H15" s="3023"/>
      <c r="I15" s="3023"/>
      <c r="J15" s="3018">
        <v>6072.28</v>
      </c>
      <c r="K15" s="3019"/>
      <c r="L15" s="3013"/>
      <c r="M15" s="3013"/>
    </row>
    <row r="16" spans="1:13" s="3005" customFormat="1" ht="94.5" customHeight="1">
      <c r="A16" s="3002"/>
      <c r="B16" s="3014">
        <v>13</v>
      </c>
      <c r="C16" s="3015" t="s">
        <v>258</v>
      </c>
      <c r="D16" s="3015" t="s">
        <v>28</v>
      </c>
      <c r="E16" s="3016">
        <v>4</v>
      </c>
      <c r="F16" s="3016">
        <v>12</v>
      </c>
      <c r="G16" s="3022">
        <v>694.5</v>
      </c>
      <c r="H16" s="3022"/>
      <c r="I16" s="3022"/>
      <c r="J16" s="3018">
        <v>33336</v>
      </c>
      <c r="K16" s="3019"/>
      <c r="L16" s="3013"/>
      <c r="M16" s="3013"/>
    </row>
    <row r="17" spans="1:13" s="3005" customFormat="1" ht="46.5" customHeight="1">
      <c r="A17" s="3002"/>
      <c r="B17" s="3014">
        <v>14</v>
      </c>
      <c r="C17" s="3015" t="s">
        <v>144</v>
      </c>
      <c r="D17" s="3015" t="s">
        <v>30</v>
      </c>
      <c r="E17" s="3021">
        <v>5.9276</v>
      </c>
      <c r="F17" s="3016">
        <v>1</v>
      </c>
      <c r="G17" s="3017">
        <v>14039</v>
      </c>
      <c r="H17" s="3017"/>
      <c r="I17" s="3017"/>
      <c r="J17" s="3018">
        <v>83217.5764</v>
      </c>
      <c r="K17" s="3019"/>
      <c r="L17" s="3013"/>
      <c r="M17" s="3013"/>
    </row>
    <row r="18" spans="1:13" s="3005" customFormat="1" ht="24" customHeight="1">
      <c r="A18" s="3002"/>
      <c r="B18" s="3014">
        <v>15</v>
      </c>
      <c r="C18" s="3015" t="s">
        <v>32</v>
      </c>
      <c r="D18" s="3015" t="s">
        <v>33</v>
      </c>
      <c r="E18" s="3016">
        <v>500</v>
      </c>
      <c r="F18" s="3016" t="s">
        <v>34</v>
      </c>
      <c r="G18" s="3017">
        <v>22.39</v>
      </c>
      <c r="H18" s="3017"/>
      <c r="I18" s="3017"/>
      <c r="J18" s="3018">
        <v>11195</v>
      </c>
      <c r="K18" s="3019"/>
      <c r="L18" s="3013"/>
      <c r="M18" s="3013"/>
    </row>
    <row r="19" spans="1:13" s="3005" customFormat="1" ht="27.75" customHeight="1">
      <c r="A19" s="3002"/>
      <c r="B19" s="3014">
        <v>16</v>
      </c>
      <c r="C19" s="3015" t="s">
        <v>35</v>
      </c>
      <c r="D19" s="3015" t="s">
        <v>36</v>
      </c>
      <c r="E19" s="3016">
        <v>1</v>
      </c>
      <c r="F19" s="3016" t="s">
        <v>34</v>
      </c>
      <c r="G19" s="3017">
        <v>408.6</v>
      </c>
      <c r="H19" s="3017"/>
      <c r="I19" s="3017"/>
      <c r="J19" s="3018">
        <v>408.6</v>
      </c>
      <c r="K19" s="3019"/>
      <c r="L19" s="3013"/>
      <c r="M19" s="3013"/>
    </row>
    <row r="20" spans="1:13" s="3005" customFormat="1" ht="24.75" customHeight="1">
      <c r="A20" s="3002"/>
      <c r="B20" s="3014">
        <v>17</v>
      </c>
      <c r="C20" s="3015" t="s">
        <v>37</v>
      </c>
      <c r="D20" s="3015" t="s">
        <v>38</v>
      </c>
      <c r="E20" s="3016">
        <v>150</v>
      </c>
      <c r="F20" s="3016" t="s">
        <v>34</v>
      </c>
      <c r="G20" s="3017">
        <v>20.13</v>
      </c>
      <c r="H20" s="3017"/>
      <c r="I20" s="3017"/>
      <c r="J20" s="3018">
        <v>3019.5</v>
      </c>
      <c r="K20" s="3019"/>
      <c r="L20" s="3013"/>
      <c r="M20" s="3013"/>
    </row>
    <row r="21" spans="1:13" s="3005" customFormat="1" ht="36" customHeight="1">
      <c r="A21" s="3002"/>
      <c r="B21" s="3014">
        <v>18</v>
      </c>
      <c r="C21" s="3015" t="s">
        <v>39</v>
      </c>
      <c r="D21" s="3015" t="s">
        <v>33</v>
      </c>
      <c r="E21" s="3016">
        <v>320</v>
      </c>
      <c r="F21" s="3016" t="s">
        <v>34</v>
      </c>
      <c r="G21" s="3017">
        <v>41.8</v>
      </c>
      <c r="H21" s="3017"/>
      <c r="I21" s="3017"/>
      <c r="J21" s="3018">
        <v>13376</v>
      </c>
      <c r="K21" s="3019"/>
      <c r="L21" s="3013"/>
      <c r="M21" s="3013"/>
    </row>
    <row r="22" spans="1:13" s="3005" customFormat="1" ht="33.75" customHeight="1">
      <c r="A22" s="3002"/>
      <c r="B22" s="3014">
        <v>19</v>
      </c>
      <c r="C22" s="3015" t="s">
        <v>40</v>
      </c>
      <c r="D22" s="3015" t="s">
        <v>38</v>
      </c>
      <c r="E22" s="3016">
        <v>320</v>
      </c>
      <c r="F22" s="3016" t="s">
        <v>34</v>
      </c>
      <c r="G22" s="3017">
        <v>170.7</v>
      </c>
      <c r="H22" s="3017"/>
      <c r="I22" s="3017"/>
      <c r="J22" s="3018">
        <v>54624</v>
      </c>
      <c r="K22" s="3019"/>
      <c r="L22" s="3013"/>
      <c r="M22" s="3013"/>
    </row>
    <row r="23" spans="1:13" s="3005" customFormat="1" ht="36" customHeight="1">
      <c r="A23" s="3002"/>
      <c r="B23" s="3014">
        <v>20</v>
      </c>
      <c r="C23" s="3015" t="s">
        <v>41</v>
      </c>
      <c r="D23" s="3015" t="s">
        <v>38</v>
      </c>
      <c r="E23" s="3016">
        <v>120</v>
      </c>
      <c r="F23" s="3016" t="s">
        <v>34</v>
      </c>
      <c r="G23" s="3017">
        <v>183.3</v>
      </c>
      <c r="H23" s="3017"/>
      <c r="I23" s="3017"/>
      <c r="J23" s="3018">
        <v>21996</v>
      </c>
      <c r="K23" s="3019"/>
      <c r="L23" s="3013"/>
      <c r="M23" s="3013"/>
    </row>
    <row r="24" spans="1:13" s="3005" customFormat="1" ht="33.75" customHeight="1">
      <c r="A24" s="3002"/>
      <c r="B24" s="3014">
        <v>21</v>
      </c>
      <c r="C24" s="3015" t="s">
        <v>42</v>
      </c>
      <c r="D24" s="3015" t="s">
        <v>38</v>
      </c>
      <c r="E24" s="3016">
        <v>120</v>
      </c>
      <c r="F24" s="3016" t="s">
        <v>34</v>
      </c>
      <c r="G24" s="3017">
        <v>36.39</v>
      </c>
      <c r="H24" s="3017"/>
      <c r="I24" s="3017"/>
      <c r="J24" s="3018">
        <v>4366.8</v>
      </c>
      <c r="K24" s="3019"/>
      <c r="L24" s="3013"/>
      <c r="M24" s="3013"/>
    </row>
    <row r="25" spans="1:13" s="3005" customFormat="1" ht="36" customHeight="1">
      <c r="A25" s="3002"/>
      <c r="B25" s="3014">
        <v>22</v>
      </c>
      <c r="C25" s="3015" t="s">
        <v>43</v>
      </c>
      <c r="D25" s="3015" t="s">
        <v>38</v>
      </c>
      <c r="E25" s="3016">
        <v>250</v>
      </c>
      <c r="F25" s="3016" t="s">
        <v>34</v>
      </c>
      <c r="G25" s="3017">
        <v>137</v>
      </c>
      <c r="H25" s="3017"/>
      <c r="I25" s="3017"/>
      <c r="J25" s="3018">
        <v>34250</v>
      </c>
      <c r="K25" s="3019"/>
      <c r="L25" s="3013"/>
      <c r="M25" s="3013"/>
    </row>
    <row r="26" spans="1:13" s="3005" customFormat="1" ht="21" customHeight="1">
      <c r="A26" s="3002"/>
      <c r="B26" s="3014">
        <v>23</v>
      </c>
      <c r="C26" s="3015" t="s">
        <v>44</v>
      </c>
      <c r="D26" s="3015" t="s">
        <v>45</v>
      </c>
      <c r="E26" s="3016">
        <v>2</v>
      </c>
      <c r="F26" s="3016">
        <v>1</v>
      </c>
      <c r="G26" s="3017">
        <v>1514.7</v>
      </c>
      <c r="H26" s="3017"/>
      <c r="I26" s="3017"/>
      <c r="J26" s="3018">
        <v>3029.4</v>
      </c>
      <c r="K26" s="3019"/>
      <c r="L26" s="3013"/>
      <c r="M26" s="3013"/>
    </row>
    <row r="27" spans="2:13" ht="29.25" customHeight="1">
      <c r="B27" s="3014">
        <v>24</v>
      </c>
      <c r="C27" s="3015" t="s">
        <v>50</v>
      </c>
      <c r="D27" s="3015" t="s">
        <v>15</v>
      </c>
      <c r="E27" s="3021">
        <v>5.9276</v>
      </c>
      <c r="F27" s="3016">
        <v>12</v>
      </c>
      <c r="G27" s="3017">
        <v>3290</v>
      </c>
      <c r="H27" s="3017"/>
      <c r="I27" s="3017"/>
      <c r="J27" s="3018">
        <v>234021.64800000002</v>
      </c>
      <c r="K27" s="3019"/>
      <c r="L27" s="3024"/>
      <c r="M27" s="3024"/>
    </row>
    <row r="28" spans="2:13" ht="21.75" customHeight="1">
      <c r="B28" s="3014">
        <v>25</v>
      </c>
      <c r="C28" s="3025" t="s">
        <v>46</v>
      </c>
      <c r="D28" s="3025"/>
      <c r="E28" s="3026"/>
      <c r="F28" s="3026" t="s">
        <v>47</v>
      </c>
      <c r="G28" s="3027"/>
      <c r="H28" s="3027"/>
      <c r="I28" s="3027"/>
      <c r="J28" s="3028">
        <v>98872.368</v>
      </c>
      <c r="K28" s="3019"/>
      <c r="L28" s="3024"/>
      <c r="M28" s="3024"/>
    </row>
    <row r="29" spans="2:13" ht="21.75" customHeight="1">
      <c r="B29" s="3014">
        <v>26</v>
      </c>
      <c r="C29" s="3015" t="s">
        <v>240</v>
      </c>
      <c r="D29" s="3015" t="s">
        <v>150</v>
      </c>
      <c r="E29" s="3021">
        <v>5.9276</v>
      </c>
      <c r="F29" s="3016">
        <v>12</v>
      </c>
      <c r="G29" s="3017">
        <v>210</v>
      </c>
      <c r="H29" s="3017"/>
      <c r="I29" s="3017"/>
      <c r="J29" s="3018">
        <v>14937.552000000001</v>
      </c>
      <c r="K29" s="3019"/>
      <c r="L29" s="3024"/>
      <c r="M29" s="3024"/>
    </row>
    <row r="30" spans="2:13" ht="18.75" customHeight="1">
      <c r="B30" s="3014">
        <v>27</v>
      </c>
      <c r="C30" s="3015" t="s">
        <v>137</v>
      </c>
      <c r="D30" s="3015"/>
      <c r="E30" s="3016"/>
      <c r="F30" s="3016"/>
      <c r="G30" s="3017"/>
      <c r="H30" s="3017"/>
      <c r="I30" s="3017"/>
      <c r="J30" s="3018">
        <v>50000</v>
      </c>
      <c r="K30" s="3019"/>
      <c r="L30" s="3024"/>
      <c r="M30" s="3024"/>
    </row>
    <row r="31" spans="2:13" ht="25.5" customHeight="1">
      <c r="B31" s="3014">
        <v>28</v>
      </c>
      <c r="C31" s="3015" t="s">
        <v>149</v>
      </c>
      <c r="D31" s="3015" t="s">
        <v>38</v>
      </c>
      <c r="E31" s="3016">
        <v>60</v>
      </c>
      <c r="F31" s="3016">
        <v>1</v>
      </c>
      <c r="G31" s="3017">
        <v>127</v>
      </c>
      <c r="H31" s="3017"/>
      <c r="I31" s="3017"/>
      <c r="J31" s="3018">
        <v>7620</v>
      </c>
      <c r="K31" s="3019"/>
      <c r="L31" s="3024"/>
      <c r="M31" s="3024"/>
    </row>
    <row r="32" spans="1:14" s="3005" customFormat="1" ht="18" customHeight="1">
      <c r="A32" s="3002"/>
      <c r="B32" s="3014">
        <v>29</v>
      </c>
      <c r="C32" s="3015" t="s">
        <v>65</v>
      </c>
      <c r="D32" s="3015" t="s">
        <v>66</v>
      </c>
      <c r="E32" s="3029">
        <v>24</v>
      </c>
      <c r="F32" s="3029">
        <v>1</v>
      </c>
      <c r="G32" s="3029">
        <v>1443.34</v>
      </c>
      <c r="H32" s="3029"/>
      <c r="I32" s="3029"/>
      <c r="J32" s="3018">
        <v>34640.16</v>
      </c>
      <c r="K32" s="3019"/>
      <c r="L32" s="3013"/>
      <c r="M32" s="3013"/>
      <c r="N32" s="3030"/>
    </row>
    <row r="33" spans="1:13" s="3005" customFormat="1" ht="18" customHeight="1">
      <c r="A33" s="3002"/>
      <c r="B33" s="3014">
        <v>30</v>
      </c>
      <c r="C33" s="3015" t="s">
        <v>127</v>
      </c>
      <c r="D33" s="3015" t="s">
        <v>66</v>
      </c>
      <c r="E33" s="3029">
        <v>9</v>
      </c>
      <c r="F33" s="3029">
        <v>1</v>
      </c>
      <c r="G33" s="3029">
        <v>752.6</v>
      </c>
      <c r="H33" s="3029"/>
      <c r="I33" s="3029"/>
      <c r="J33" s="3018">
        <v>6773.4</v>
      </c>
      <c r="K33" s="3019"/>
      <c r="L33" s="3013"/>
      <c r="M33" s="3013"/>
    </row>
    <row r="34" spans="1:13" s="3005" customFormat="1" ht="18" customHeight="1">
      <c r="A34" s="3002"/>
      <c r="B34" s="3014">
        <v>31</v>
      </c>
      <c r="C34" s="3015" t="s">
        <v>161</v>
      </c>
      <c r="D34" s="3015" t="s">
        <v>66</v>
      </c>
      <c r="E34" s="3029">
        <v>15</v>
      </c>
      <c r="F34" s="3029">
        <v>1</v>
      </c>
      <c r="G34" s="3029">
        <v>982.88</v>
      </c>
      <c r="H34" s="3029"/>
      <c r="I34" s="3029"/>
      <c r="J34" s="3018">
        <v>14743.2</v>
      </c>
      <c r="K34" s="3019"/>
      <c r="L34" s="3013"/>
      <c r="M34" s="3013"/>
    </row>
    <row r="35" spans="1:13" s="3005" customFormat="1" ht="18" customHeight="1">
      <c r="A35" s="3002"/>
      <c r="B35" s="3014">
        <v>32</v>
      </c>
      <c r="C35" s="3015" t="s">
        <v>339</v>
      </c>
      <c r="D35" s="3015" t="s">
        <v>38</v>
      </c>
      <c r="E35" s="3016">
        <v>8</v>
      </c>
      <c r="F35" s="3016">
        <v>1</v>
      </c>
      <c r="G35" s="3031">
        <v>851</v>
      </c>
      <c r="H35" s="3017"/>
      <c r="I35" s="3017"/>
      <c r="J35" s="3032">
        <v>6808</v>
      </c>
      <c r="K35" s="3019"/>
      <c r="L35" s="3013"/>
      <c r="M35" s="3013"/>
    </row>
    <row r="36" spans="1:13" s="3005" customFormat="1" ht="19.5" customHeight="1">
      <c r="A36" s="3002"/>
      <c r="B36" s="3014">
        <v>33</v>
      </c>
      <c r="C36" s="3015" t="s">
        <v>121</v>
      </c>
      <c r="D36" s="3015" t="s">
        <v>150</v>
      </c>
      <c r="E36" s="3029">
        <v>12</v>
      </c>
      <c r="F36" s="3029">
        <v>1</v>
      </c>
      <c r="G36" s="3029">
        <v>1168</v>
      </c>
      <c r="H36" s="3029"/>
      <c r="I36" s="3029"/>
      <c r="J36" s="3018">
        <v>14016</v>
      </c>
      <c r="K36" s="3019"/>
      <c r="L36" s="3013"/>
      <c r="M36" s="3013"/>
    </row>
    <row r="37" spans="2:13" ht="21.75" customHeight="1">
      <c r="B37" s="3014">
        <v>34</v>
      </c>
      <c r="C37" s="3015" t="s">
        <v>340</v>
      </c>
      <c r="D37" s="3015" t="s">
        <v>341</v>
      </c>
      <c r="E37" s="3016">
        <v>10</v>
      </c>
      <c r="F37" s="3016">
        <v>2</v>
      </c>
      <c r="G37" s="3017">
        <v>3000</v>
      </c>
      <c r="H37" s="3017"/>
      <c r="I37" s="3017"/>
      <c r="J37" s="3018">
        <v>60000</v>
      </c>
      <c r="K37" s="3019"/>
      <c r="L37" s="3024"/>
      <c r="M37" s="3024"/>
    </row>
    <row r="38" spans="2:13" ht="21.75" customHeight="1">
      <c r="B38" s="3014">
        <v>35</v>
      </c>
      <c r="C38" s="3015" t="s">
        <v>310</v>
      </c>
      <c r="D38" s="3015" t="s">
        <v>69</v>
      </c>
      <c r="E38" s="3016">
        <v>6</v>
      </c>
      <c r="F38" s="3016">
        <v>1</v>
      </c>
      <c r="G38" s="3031">
        <v>2000</v>
      </c>
      <c r="H38" s="3017"/>
      <c r="I38" s="3017"/>
      <c r="J38" s="3032">
        <v>12000</v>
      </c>
      <c r="K38" s="3019"/>
      <c r="L38" s="3024"/>
      <c r="M38" s="3024"/>
    </row>
    <row r="39" spans="2:13" ht="24" customHeight="1">
      <c r="B39" s="3014">
        <v>36</v>
      </c>
      <c r="C39" s="3015" t="s">
        <v>122</v>
      </c>
      <c r="D39" s="3015" t="s">
        <v>66</v>
      </c>
      <c r="E39" s="3029">
        <v>15</v>
      </c>
      <c r="F39" s="3029">
        <v>1</v>
      </c>
      <c r="G39" s="3029">
        <v>1585.23</v>
      </c>
      <c r="H39" s="3029"/>
      <c r="I39" s="3029"/>
      <c r="J39" s="3018">
        <v>23778.45</v>
      </c>
      <c r="K39" s="3019"/>
      <c r="L39" s="3024"/>
      <c r="M39" s="3024"/>
    </row>
    <row r="40" spans="2:13" ht="24" customHeight="1">
      <c r="B40" s="3014">
        <v>37</v>
      </c>
      <c r="C40" s="3015" t="s">
        <v>342</v>
      </c>
      <c r="D40" s="3015" t="s">
        <v>150</v>
      </c>
      <c r="E40" s="3029">
        <v>50</v>
      </c>
      <c r="F40" s="3029">
        <v>1</v>
      </c>
      <c r="G40" s="3029">
        <v>800</v>
      </c>
      <c r="H40" s="3029"/>
      <c r="I40" s="3029"/>
      <c r="J40" s="3018">
        <v>40000</v>
      </c>
      <c r="K40" s="3019"/>
      <c r="L40" s="3024"/>
      <c r="M40" s="3024"/>
    </row>
    <row r="41" spans="2:13" ht="24" customHeight="1">
      <c r="B41" s="3014">
        <v>38</v>
      </c>
      <c r="C41" s="3015" t="s">
        <v>335</v>
      </c>
      <c r="D41" s="3015" t="s">
        <v>150</v>
      </c>
      <c r="E41" s="3029">
        <v>2</v>
      </c>
      <c r="F41" s="3029">
        <v>1</v>
      </c>
      <c r="G41" s="3033">
        <v>484</v>
      </c>
      <c r="H41" s="3034"/>
      <c r="I41" s="3035"/>
      <c r="J41" s="3018">
        <v>968</v>
      </c>
      <c r="K41" s="3019"/>
      <c r="L41" s="3024"/>
      <c r="M41" s="3024"/>
    </row>
    <row r="42" spans="2:13" ht="24" customHeight="1">
      <c r="B42" s="3014">
        <v>39</v>
      </c>
      <c r="C42" s="3015" t="s">
        <v>148</v>
      </c>
      <c r="D42" s="3015" t="s">
        <v>150</v>
      </c>
      <c r="E42" s="3029">
        <v>15</v>
      </c>
      <c r="F42" s="3029">
        <v>1</v>
      </c>
      <c r="G42" s="3033">
        <v>148</v>
      </c>
      <c r="H42" s="3034"/>
      <c r="I42" s="3035"/>
      <c r="J42" s="3018">
        <v>2220</v>
      </c>
      <c r="K42" s="3019"/>
      <c r="L42" s="3024"/>
      <c r="M42" s="3024"/>
    </row>
    <row r="43" spans="2:13" ht="24" customHeight="1">
      <c r="B43" s="3014">
        <v>40</v>
      </c>
      <c r="C43" s="3025" t="s">
        <v>72</v>
      </c>
      <c r="D43" s="3025" t="s">
        <v>73</v>
      </c>
      <c r="E43" s="3036">
        <v>10</v>
      </c>
      <c r="F43" s="3036">
        <v>1</v>
      </c>
      <c r="G43" s="3037">
        <v>4152</v>
      </c>
      <c r="H43" s="3038"/>
      <c r="I43" s="3036"/>
      <c r="J43" s="3028">
        <v>41520</v>
      </c>
      <c r="K43" s="3019"/>
      <c r="L43" s="3024"/>
      <c r="M43" s="3024"/>
    </row>
    <row r="44" spans="2:13" ht="24" customHeight="1">
      <c r="B44" s="3014">
        <v>41</v>
      </c>
      <c r="C44" s="3015" t="s">
        <v>343</v>
      </c>
      <c r="D44" s="3015" t="s">
        <v>344</v>
      </c>
      <c r="E44" s="3029">
        <v>3</v>
      </c>
      <c r="F44" s="3029">
        <v>1</v>
      </c>
      <c r="G44" s="3029">
        <v>15907</v>
      </c>
      <c r="H44" s="3029"/>
      <c r="I44" s="3029"/>
      <c r="J44" s="3028">
        <v>47721</v>
      </c>
      <c r="K44" s="3019"/>
      <c r="L44" s="3024"/>
      <c r="M44" s="3024"/>
    </row>
    <row r="45" spans="2:13" ht="24" customHeight="1">
      <c r="B45" s="3014">
        <v>42</v>
      </c>
      <c r="C45" s="3025" t="s">
        <v>67</v>
      </c>
      <c r="D45" s="3025" t="s">
        <v>344</v>
      </c>
      <c r="E45" s="3036">
        <v>4</v>
      </c>
      <c r="F45" s="3036">
        <v>1</v>
      </c>
      <c r="G45" s="3037">
        <v>17056</v>
      </c>
      <c r="H45" s="3036"/>
      <c r="I45" s="3036"/>
      <c r="J45" s="3028">
        <v>68224</v>
      </c>
      <c r="K45" s="3019"/>
      <c r="L45" s="3024"/>
      <c r="M45" s="3024"/>
    </row>
    <row r="46" spans="2:13" ht="24" customHeight="1">
      <c r="B46" s="3014">
        <v>43</v>
      </c>
      <c r="C46" s="3015" t="s">
        <v>207</v>
      </c>
      <c r="D46" s="3015" t="s">
        <v>15</v>
      </c>
      <c r="E46" s="3021">
        <v>5.9276</v>
      </c>
      <c r="F46" s="3029">
        <v>104</v>
      </c>
      <c r="G46" s="3029">
        <v>253.85</v>
      </c>
      <c r="H46" s="3029"/>
      <c r="I46" s="3029"/>
      <c r="J46" s="3018">
        <v>156491.01104</v>
      </c>
      <c r="K46" s="3019"/>
      <c r="L46" s="3024"/>
      <c r="M46" s="3024"/>
    </row>
    <row r="47" spans="2:13" ht="12">
      <c r="B47" s="3039" t="s">
        <v>53</v>
      </c>
      <c r="C47" s="3040"/>
      <c r="D47" s="3040"/>
      <c r="E47" s="3040"/>
      <c r="F47" s="3040"/>
      <c r="G47" s="3041"/>
      <c r="H47" s="3041"/>
      <c r="I47" s="3041"/>
      <c r="J47" s="3042">
        <v>1399076.58384</v>
      </c>
      <c r="K47" s="3019"/>
      <c r="L47" s="3024"/>
      <c r="M47" s="3024"/>
    </row>
    <row r="48" spans="11:13" ht="12">
      <c r="K48" s="3024"/>
      <c r="L48" s="3024"/>
      <c r="M48" s="3024"/>
    </row>
    <row r="49" spans="10:13" ht="12">
      <c r="J49" s="3043"/>
      <c r="K49" s="3024"/>
      <c r="L49" s="3024"/>
      <c r="M49" s="3024"/>
    </row>
    <row r="51" ht="12">
      <c r="K51" s="3003" t="s">
        <v>54</v>
      </c>
    </row>
    <row r="52" ht="12">
      <c r="C52" s="3044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B1">
      <selection activeCell="J12" sqref="J12"/>
    </sheetView>
  </sheetViews>
  <sheetFormatPr defaultColWidth="9.140625" defaultRowHeight="12.75"/>
  <cols>
    <col min="1" max="1" width="0" style="3045" hidden="1" customWidth="1"/>
    <col min="2" max="2" width="5.00390625" style="3045" customWidth="1"/>
    <col min="3" max="3" width="53.140625" style="3045" customWidth="1"/>
    <col min="4" max="4" width="12.00390625" style="3045" customWidth="1"/>
    <col min="5" max="5" width="11.57421875" style="3045" customWidth="1"/>
    <col min="6" max="6" width="10.140625" style="3045" customWidth="1"/>
    <col min="7" max="7" width="8.8515625" style="3045" customWidth="1"/>
    <col min="8" max="8" width="0.13671875" style="3045" customWidth="1"/>
    <col min="9" max="9" width="0" style="3045" hidden="1" customWidth="1"/>
    <col min="10" max="10" width="12.00390625" style="3045" customWidth="1"/>
    <col min="11" max="11" width="8.421875" style="3046" customWidth="1"/>
    <col min="12" max="12" width="3.8515625" style="3047" customWidth="1"/>
    <col min="13" max="13" width="6.140625" style="3047" customWidth="1"/>
    <col min="14" max="16384" width="9.140625" style="3047" customWidth="1"/>
  </cols>
  <sheetData>
    <row r="1" spans="1:11" s="3048" customFormat="1" ht="33" customHeight="1">
      <c r="A1" s="3045"/>
      <c r="B1" s="3480" t="s">
        <v>345</v>
      </c>
      <c r="C1" s="3480"/>
      <c r="D1" s="3480"/>
      <c r="E1" s="3480"/>
      <c r="F1" s="3480"/>
      <c r="G1" s="3480"/>
      <c r="H1" s="3480"/>
      <c r="I1" s="3480"/>
      <c r="J1" s="3480"/>
      <c r="K1" s="3046"/>
    </row>
    <row r="2" spans="1:11" s="3048" customFormat="1" ht="16.5" customHeight="1">
      <c r="A2" s="3045"/>
      <c r="B2" s="3049"/>
      <c r="C2" s="3049"/>
      <c r="D2" s="3049"/>
      <c r="E2" s="3049"/>
      <c r="F2" s="3049"/>
      <c r="G2" s="3049"/>
      <c r="H2" s="3049"/>
      <c r="I2" s="3049"/>
      <c r="J2" s="3049"/>
      <c r="K2" s="3050"/>
    </row>
    <row r="3" spans="1:13" s="3048" customFormat="1" ht="36.75" customHeight="1">
      <c r="A3" s="3045"/>
      <c r="B3" s="3051" t="s">
        <v>1</v>
      </c>
      <c r="C3" s="3052" t="s">
        <v>2</v>
      </c>
      <c r="D3" s="3052" t="s">
        <v>3</v>
      </c>
      <c r="E3" s="3053" t="s">
        <v>4</v>
      </c>
      <c r="F3" s="3053" t="s">
        <v>5</v>
      </c>
      <c r="G3" s="3053" t="s">
        <v>6</v>
      </c>
      <c r="H3" s="3053"/>
      <c r="I3" s="3053"/>
      <c r="J3" s="3054" t="s">
        <v>7</v>
      </c>
      <c r="K3" s="3055"/>
      <c r="L3" s="3056"/>
      <c r="M3" s="3056"/>
    </row>
    <row r="4" spans="1:13" s="3048" customFormat="1" ht="24.75" customHeight="1">
      <c r="A4" s="3045"/>
      <c r="B4" s="3057">
        <v>1</v>
      </c>
      <c r="C4" s="3058" t="s">
        <v>8</v>
      </c>
      <c r="D4" s="3058" t="s">
        <v>9</v>
      </c>
      <c r="E4" s="3059">
        <v>1</v>
      </c>
      <c r="F4" s="3059">
        <v>1</v>
      </c>
      <c r="G4" s="3060">
        <v>5460</v>
      </c>
      <c r="H4" s="3060"/>
      <c r="I4" s="3060"/>
      <c r="J4" s="3061">
        <v>5460</v>
      </c>
      <c r="K4" s="3055"/>
      <c r="L4" s="3056"/>
      <c r="M4" s="3056"/>
    </row>
    <row r="5" spans="1:13" s="3048" customFormat="1" ht="25.5" customHeight="1">
      <c r="A5" s="3045"/>
      <c r="B5" s="3057">
        <v>2</v>
      </c>
      <c r="C5" s="3058" t="s">
        <v>10</v>
      </c>
      <c r="D5" s="3058" t="s">
        <v>11</v>
      </c>
      <c r="E5" s="3059">
        <v>0.3</v>
      </c>
      <c r="F5" s="3059">
        <v>2</v>
      </c>
      <c r="G5" s="3060">
        <v>6500</v>
      </c>
      <c r="H5" s="3060"/>
      <c r="I5" s="3060"/>
      <c r="J5" s="3061">
        <v>3900</v>
      </c>
      <c r="K5" s="3055"/>
      <c r="L5" s="3056"/>
      <c r="M5" s="3056"/>
    </row>
    <row r="6" spans="1:13" s="3048" customFormat="1" ht="26.25" customHeight="1">
      <c r="A6" s="3045"/>
      <c r="B6" s="3057">
        <v>3</v>
      </c>
      <c r="C6" s="3058" t="s">
        <v>12</v>
      </c>
      <c r="D6" s="3058" t="s">
        <v>13</v>
      </c>
      <c r="E6" s="3059">
        <v>30</v>
      </c>
      <c r="F6" s="3059">
        <v>1</v>
      </c>
      <c r="G6" s="3060">
        <v>146.72</v>
      </c>
      <c r="H6" s="3060"/>
      <c r="I6" s="3060"/>
      <c r="J6" s="3061">
        <v>4401.6</v>
      </c>
      <c r="K6" s="3055"/>
      <c r="L6" s="3056"/>
      <c r="M6" s="3056"/>
    </row>
    <row r="7" spans="1:13" s="3048" customFormat="1" ht="39" customHeight="1">
      <c r="A7" s="3045"/>
      <c r="B7" s="3057">
        <v>4</v>
      </c>
      <c r="C7" s="3058" t="s">
        <v>256</v>
      </c>
      <c r="D7" s="3062" t="s">
        <v>15</v>
      </c>
      <c r="E7" s="3059">
        <v>2.107</v>
      </c>
      <c r="F7" s="3059">
        <v>1</v>
      </c>
      <c r="G7" s="3060">
        <v>1500</v>
      </c>
      <c r="H7" s="3060"/>
      <c r="I7" s="3060"/>
      <c r="J7" s="3061">
        <v>3160.5</v>
      </c>
      <c r="K7" s="3055"/>
      <c r="L7" s="3056"/>
      <c r="M7" s="3056"/>
    </row>
    <row r="8" spans="1:13" s="3048" customFormat="1" ht="39.75" customHeight="1">
      <c r="A8" s="3045"/>
      <c r="B8" s="3057">
        <v>5</v>
      </c>
      <c r="C8" s="3058" t="s">
        <v>257</v>
      </c>
      <c r="D8" s="3062" t="s">
        <v>15</v>
      </c>
      <c r="E8" s="3059">
        <v>2.107</v>
      </c>
      <c r="F8" s="3059">
        <v>1</v>
      </c>
      <c r="G8" s="3060">
        <v>1440</v>
      </c>
      <c r="H8" s="3060"/>
      <c r="I8" s="3060"/>
      <c r="J8" s="3061">
        <v>3034.08</v>
      </c>
      <c r="K8" s="3055"/>
      <c r="L8" s="3056"/>
      <c r="M8" s="3056"/>
    </row>
    <row r="9" spans="1:13" s="3048" customFormat="1" ht="36.75" customHeight="1">
      <c r="A9" s="3045"/>
      <c r="B9" s="3057">
        <v>6</v>
      </c>
      <c r="C9" s="3058" t="s">
        <v>17</v>
      </c>
      <c r="D9" s="3062" t="s">
        <v>15</v>
      </c>
      <c r="E9" s="3059">
        <v>2.107</v>
      </c>
      <c r="F9" s="3059">
        <v>2</v>
      </c>
      <c r="G9" s="3060">
        <v>1320</v>
      </c>
      <c r="H9" s="3060"/>
      <c r="I9" s="3060"/>
      <c r="J9" s="3061">
        <v>5562.48</v>
      </c>
      <c r="K9" s="3055"/>
      <c r="L9" s="3056"/>
      <c r="M9" s="3056"/>
    </row>
    <row r="10" spans="1:13" s="3048" customFormat="1" ht="38.25" customHeight="1">
      <c r="A10" s="3045"/>
      <c r="B10" s="3057">
        <v>7</v>
      </c>
      <c r="C10" s="3058" t="s">
        <v>18</v>
      </c>
      <c r="D10" s="3062" t="s">
        <v>19</v>
      </c>
      <c r="E10" s="3059">
        <v>0.4</v>
      </c>
      <c r="F10" s="3059">
        <v>2</v>
      </c>
      <c r="G10" s="3060">
        <v>559.29</v>
      </c>
      <c r="H10" s="3060"/>
      <c r="I10" s="3060"/>
      <c r="J10" s="3061">
        <v>447.432</v>
      </c>
      <c r="K10" s="3055"/>
      <c r="L10" s="3056"/>
      <c r="M10" s="3056"/>
    </row>
    <row r="11" spans="1:13" s="3048" customFormat="1" ht="44.25" customHeight="1">
      <c r="A11" s="3045"/>
      <c r="B11" s="3057">
        <v>8</v>
      </c>
      <c r="C11" s="3058" t="s">
        <v>20</v>
      </c>
      <c r="D11" s="3062" t="s">
        <v>15</v>
      </c>
      <c r="E11" s="3059">
        <v>2.107</v>
      </c>
      <c r="F11" s="3059">
        <v>1</v>
      </c>
      <c r="G11" s="3060">
        <v>3003.38</v>
      </c>
      <c r="H11" s="3060"/>
      <c r="I11" s="3060"/>
      <c r="J11" s="3061">
        <v>6328.121660000001</v>
      </c>
      <c r="K11" s="3055"/>
      <c r="L11" s="3056"/>
      <c r="M11" s="3056"/>
    </row>
    <row r="12" spans="1:13" s="3048" customFormat="1" ht="51.75" customHeight="1">
      <c r="A12" s="3045"/>
      <c r="B12" s="3057">
        <v>9</v>
      </c>
      <c r="C12" s="3058" t="s">
        <v>221</v>
      </c>
      <c r="D12" s="3062" t="s">
        <v>15</v>
      </c>
      <c r="E12" s="3059">
        <v>2.107</v>
      </c>
      <c r="F12" s="3059">
        <v>2</v>
      </c>
      <c r="G12" s="3063">
        <v>1710</v>
      </c>
      <c r="H12" s="3063"/>
      <c r="I12" s="3063"/>
      <c r="J12" s="3061">
        <v>7205.94</v>
      </c>
      <c r="K12" s="3055"/>
      <c r="L12" s="3056"/>
      <c r="M12" s="3056"/>
    </row>
    <row r="13" spans="1:13" s="3048" customFormat="1" ht="34.5" customHeight="1">
      <c r="A13" s="3045"/>
      <c r="B13" s="3057">
        <v>10</v>
      </c>
      <c r="C13" s="3058" t="s">
        <v>22</v>
      </c>
      <c r="D13" s="3058" t="s">
        <v>23</v>
      </c>
      <c r="E13" s="3059">
        <v>1</v>
      </c>
      <c r="F13" s="3059">
        <v>2</v>
      </c>
      <c r="G13" s="3060">
        <v>5060.23</v>
      </c>
      <c r="H13" s="3060"/>
      <c r="I13" s="3060"/>
      <c r="J13" s="3061">
        <v>10120.46</v>
      </c>
      <c r="K13" s="3055"/>
      <c r="L13" s="3056"/>
      <c r="M13" s="3056"/>
    </row>
    <row r="14" spans="1:13" s="3048" customFormat="1" ht="31.5" customHeight="1">
      <c r="A14" s="3045"/>
      <c r="B14" s="3057">
        <v>11</v>
      </c>
      <c r="C14" s="3058" t="s">
        <v>24</v>
      </c>
      <c r="D14" s="3062" t="s">
        <v>15</v>
      </c>
      <c r="E14" s="3059">
        <v>2.107</v>
      </c>
      <c r="F14" s="3059">
        <v>2</v>
      </c>
      <c r="G14" s="3060">
        <v>19.7</v>
      </c>
      <c r="H14" s="3060"/>
      <c r="I14" s="3060"/>
      <c r="J14" s="3061">
        <v>83.0158</v>
      </c>
      <c r="K14" s="3055"/>
      <c r="L14" s="3056"/>
      <c r="M14" s="3056"/>
    </row>
    <row r="15" spans="1:13" s="3048" customFormat="1" ht="33.75" customHeight="1">
      <c r="A15" s="3045"/>
      <c r="B15" s="3057">
        <v>12</v>
      </c>
      <c r="C15" s="3058" t="s">
        <v>25</v>
      </c>
      <c r="D15" s="3062" t="s">
        <v>15</v>
      </c>
      <c r="E15" s="3059">
        <v>2.107</v>
      </c>
      <c r="F15" s="3059">
        <v>1</v>
      </c>
      <c r="G15" s="3064">
        <v>9936</v>
      </c>
      <c r="H15" s="3064"/>
      <c r="I15" s="3064"/>
      <c r="J15" s="3061">
        <v>20935.152000000002</v>
      </c>
      <c r="K15" s="3055"/>
      <c r="L15" s="3056"/>
      <c r="M15" s="3056"/>
    </row>
    <row r="16" spans="1:13" s="3048" customFormat="1" ht="36" customHeight="1">
      <c r="A16" s="3045"/>
      <c r="B16" s="3057">
        <v>13</v>
      </c>
      <c r="C16" s="3058" t="s">
        <v>26</v>
      </c>
      <c r="D16" s="3058" t="s">
        <v>9</v>
      </c>
      <c r="E16" s="3059">
        <v>1</v>
      </c>
      <c r="F16" s="3059">
        <v>2</v>
      </c>
      <c r="G16" s="3064">
        <v>3036.14</v>
      </c>
      <c r="H16" s="3064"/>
      <c r="I16" s="3064"/>
      <c r="J16" s="3061">
        <v>6072.28</v>
      </c>
      <c r="K16" s="3055"/>
      <c r="L16" s="3056"/>
      <c r="M16" s="3056"/>
    </row>
    <row r="17" spans="1:13" s="3048" customFormat="1" ht="86.25" customHeight="1">
      <c r="A17" s="3045"/>
      <c r="B17" s="3057">
        <v>14</v>
      </c>
      <c r="C17" s="3058" t="s">
        <v>346</v>
      </c>
      <c r="D17" s="3058" t="s">
        <v>28</v>
      </c>
      <c r="E17" s="3059">
        <v>4</v>
      </c>
      <c r="F17" s="3059">
        <v>12</v>
      </c>
      <c r="G17" s="3063">
        <v>266.33</v>
      </c>
      <c r="H17" s="3063"/>
      <c r="I17" s="3063"/>
      <c r="J17" s="3061">
        <v>12783.84</v>
      </c>
      <c r="K17" s="3055"/>
      <c r="L17" s="3056"/>
      <c r="M17" s="3056"/>
    </row>
    <row r="18" spans="1:13" s="3048" customFormat="1" ht="48" customHeight="1">
      <c r="A18" s="3045"/>
      <c r="B18" s="3057">
        <v>15</v>
      </c>
      <c r="C18" s="3058" t="s">
        <v>29</v>
      </c>
      <c r="D18" s="3062" t="s">
        <v>30</v>
      </c>
      <c r="E18" s="3059">
        <v>2.107</v>
      </c>
      <c r="F18" s="3059">
        <v>2</v>
      </c>
      <c r="G18" s="3060">
        <v>14039</v>
      </c>
      <c r="H18" s="3060"/>
      <c r="I18" s="3060"/>
      <c r="J18" s="3061">
        <v>59160.346000000005</v>
      </c>
      <c r="K18" s="3055"/>
      <c r="L18" s="3056"/>
      <c r="M18" s="3056"/>
    </row>
    <row r="19" spans="1:13" s="3048" customFormat="1" ht="33.75" customHeight="1">
      <c r="A19" s="3045"/>
      <c r="B19" s="3057">
        <v>16</v>
      </c>
      <c r="C19" s="3058" t="s">
        <v>32</v>
      </c>
      <c r="D19" s="3058" t="s">
        <v>33</v>
      </c>
      <c r="E19" s="3059">
        <v>400</v>
      </c>
      <c r="F19" s="3059" t="s">
        <v>34</v>
      </c>
      <c r="G19" s="3060">
        <v>22.39</v>
      </c>
      <c r="H19" s="3060"/>
      <c r="I19" s="3060"/>
      <c r="J19" s="3061">
        <v>8956</v>
      </c>
      <c r="K19" s="3055"/>
      <c r="L19" s="3056"/>
      <c r="M19" s="3056"/>
    </row>
    <row r="20" spans="1:13" s="3048" customFormat="1" ht="36" customHeight="1">
      <c r="A20" s="3045"/>
      <c r="B20" s="3057">
        <v>17</v>
      </c>
      <c r="C20" s="3058" t="s">
        <v>35</v>
      </c>
      <c r="D20" s="3058" t="s">
        <v>36</v>
      </c>
      <c r="E20" s="3059">
        <v>1</v>
      </c>
      <c r="F20" s="3059" t="s">
        <v>34</v>
      </c>
      <c r="G20" s="3060">
        <v>408.6</v>
      </c>
      <c r="H20" s="3060"/>
      <c r="I20" s="3060"/>
      <c r="J20" s="3061">
        <v>408.6</v>
      </c>
      <c r="K20" s="3055"/>
      <c r="L20" s="3056"/>
      <c r="M20" s="3056"/>
    </row>
    <row r="21" spans="1:13" s="3048" customFormat="1" ht="19.5" customHeight="1">
      <c r="A21" s="3045"/>
      <c r="B21" s="3057">
        <v>18</v>
      </c>
      <c r="C21" s="3058" t="s">
        <v>37</v>
      </c>
      <c r="D21" s="3058" t="s">
        <v>38</v>
      </c>
      <c r="E21" s="3059">
        <v>100</v>
      </c>
      <c r="F21" s="3059" t="s">
        <v>34</v>
      </c>
      <c r="G21" s="3060">
        <v>20.13</v>
      </c>
      <c r="H21" s="3060"/>
      <c r="I21" s="3060"/>
      <c r="J21" s="3061">
        <v>2013</v>
      </c>
      <c r="K21" s="3055"/>
      <c r="L21" s="3056"/>
      <c r="M21" s="3056"/>
    </row>
    <row r="22" spans="1:13" s="3048" customFormat="1" ht="21" customHeight="1">
      <c r="A22" s="3045"/>
      <c r="B22" s="3057">
        <v>19</v>
      </c>
      <c r="C22" s="3058" t="s">
        <v>39</v>
      </c>
      <c r="D22" s="3058" t="s">
        <v>33</v>
      </c>
      <c r="E22" s="3059">
        <v>220</v>
      </c>
      <c r="F22" s="3059" t="s">
        <v>34</v>
      </c>
      <c r="G22" s="3060">
        <v>41.8</v>
      </c>
      <c r="H22" s="3060"/>
      <c r="I22" s="3060"/>
      <c r="J22" s="3061">
        <v>9196</v>
      </c>
      <c r="K22" s="3055"/>
      <c r="L22" s="3056"/>
      <c r="M22" s="3050"/>
    </row>
    <row r="23" spans="1:13" s="3048" customFormat="1" ht="25.5" customHeight="1">
      <c r="A23" s="3045"/>
      <c r="B23" s="3057">
        <v>20</v>
      </c>
      <c r="C23" s="3058" t="s">
        <v>40</v>
      </c>
      <c r="D23" s="3058" t="s">
        <v>38</v>
      </c>
      <c r="E23" s="3059">
        <v>80</v>
      </c>
      <c r="F23" s="3059" t="s">
        <v>34</v>
      </c>
      <c r="G23" s="3060">
        <v>170.7</v>
      </c>
      <c r="H23" s="3060"/>
      <c r="I23" s="3060"/>
      <c r="J23" s="3061">
        <v>13656</v>
      </c>
      <c r="K23" s="3055"/>
      <c r="L23" s="3056"/>
      <c r="M23" s="3056"/>
    </row>
    <row r="24" spans="2:13" ht="27.75" customHeight="1">
      <c r="B24" s="3057">
        <v>21</v>
      </c>
      <c r="C24" s="3058" t="s">
        <v>41</v>
      </c>
      <c r="D24" s="3058" t="s">
        <v>38</v>
      </c>
      <c r="E24" s="3059">
        <v>10</v>
      </c>
      <c r="F24" s="3059" t="s">
        <v>34</v>
      </c>
      <c r="G24" s="3060">
        <v>183.3</v>
      </c>
      <c r="H24" s="3060"/>
      <c r="I24" s="3060"/>
      <c r="J24" s="3061">
        <v>1833</v>
      </c>
      <c r="K24" s="3055"/>
      <c r="L24" s="3065"/>
      <c r="M24" s="3065"/>
    </row>
    <row r="25" spans="2:13" ht="21.75" customHeight="1">
      <c r="B25" s="3057">
        <v>22</v>
      </c>
      <c r="C25" s="3058" t="s">
        <v>42</v>
      </c>
      <c r="D25" s="3058" t="s">
        <v>38</v>
      </c>
      <c r="E25" s="3059">
        <v>70</v>
      </c>
      <c r="F25" s="3059" t="s">
        <v>34</v>
      </c>
      <c r="G25" s="3060">
        <v>36.39</v>
      </c>
      <c r="H25" s="3060"/>
      <c r="I25" s="3060"/>
      <c r="J25" s="3061">
        <v>2547.3</v>
      </c>
      <c r="K25" s="3055"/>
      <c r="L25" s="3065"/>
      <c r="M25" s="3065"/>
    </row>
    <row r="26" spans="2:13" ht="21.75" customHeight="1">
      <c r="B26" s="3057">
        <v>23</v>
      </c>
      <c r="C26" s="3058" t="s">
        <v>43</v>
      </c>
      <c r="D26" s="3058" t="s">
        <v>38</v>
      </c>
      <c r="E26" s="3059">
        <v>130</v>
      </c>
      <c r="F26" s="3059" t="s">
        <v>34</v>
      </c>
      <c r="G26" s="3060">
        <v>137</v>
      </c>
      <c r="H26" s="3060"/>
      <c r="I26" s="3060"/>
      <c r="J26" s="3061">
        <v>17810</v>
      </c>
      <c r="K26" s="3055"/>
      <c r="L26" s="3065"/>
      <c r="M26" s="3065"/>
    </row>
    <row r="27" spans="2:13" ht="36.75" customHeight="1">
      <c r="B27" s="3057">
        <v>24</v>
      </c>
      <c r="C27" s="3058" t="s">
        <v>50</v>
      </c>
      <c r="D27" s="3062" t="s">
        <v>15</v>
      </c>
      <c r="E27" s="3059">
        <v>2.107</v>
      </c>
      <c r="F27" s="3059">
        <v>12</v>
      </c>
      <c r="G27" s="3060">
        <v>3290</v>
      </c>
      <c r="H27" s="3060"/>
      <c r="I27" s="3060"/>
      <c r="J27" s="3061">
        <v>83184.36</v>
      </c>
      <c r="K27" s="3055"/>
      <c r="L27" s="3065"/>
      <c r="M27" s="3065"/>
    </row>
    <row r="28" spans="2:13" ht="25.5" customHeight="1">
      <c r="B28" s="3057">
        <v>25</v>
      </c>
      <c r="C28" s="3058" t="s">
        <v>49</v>
      </c>
      <c r="D28" s="3058"/>
      <c r="E28" s="3066" t="s">
        <v>54</v>
      </c>
      <c r="F28" s="3059" t="s">
        <v>54</v>
      </c>
      <c r="G28" s="3067" t="s">
        <v>54</v>
      </c>
      <c r="H28" s="3068"/>
      <c r="I28" s="3069">
        <v>3.33</v>
      </c>
      <c r="J28" s="3061">
        <v>127701.96</v>
      </c>
      <c r="K28" s="3055"/>
      <c r="L28" s="3065"/>
      <c r="M28" s="3065"/>
    </row>
    <row r="29" spans="1:13" s="3048" customFormat="1" ht="21" customHeight="1">
      <c r="A29" s="3045"/>
      <c r="B29" s="3057">
        <v>26</v>
      </c>
      <c r="C29" s="3058" t="s">
        <v>46</v>
      </c>
      <c r="D29" s="3058"/>
      <c r="E29" s="3059"/>
      <c r="F29" s="3059" t="s">
        <v>47</v>
      </c>
      <c r="G29" s="3067"/>
      <c r="H29" s="3068"/>
      <c r="I29" s="3069"/>
      <c r="J29" s="3061">
        <v>32363.52</v>
      </c>
      <c r="K29" s="3055"/>
      <c r="L29" s="3056"/>
      <c r="M29" s="3056"/>
    </row>
    <row r="30" spans="1:13" s="3048" customFormat="1" ht="18" customHeight="1">
      <c r="A30" s="3045"/>
      <c r="B30" s="3057">
        <v>27</v>
      </c>
      <c r="C30" s="3070" t="s">
        <v>240</v>
      </c>
      <c r="D30" s="3058" t="s">
        <v>38</v>
      </c>
      <c r="E30" s="3066">
        <v>2107</v>
      </c>
      <c r="F30" s="3066">
        <v>12</v>
      </c>
      <c r="G30" s="3071">
        <v>0.21</v>
      </c>
      <c r="H30" s="3072"/>
      <c r="I30" s="3073"/>
      <c r="J30" s="3074">
        <v>5309.64</v>
      </c>
      <c r="K30" s="3055"/>
      <c r="L30" s="3056"/>
      <c r="M30" s="3056"/>
    </row>
    <row r="31" spans="2:13" ht="21.75" customHeight="1">
      <c r="B31" s="3057">
        <v>28</v>
      </c>
      <c r="C31" s="3058" t="s">
        <v>51</v>
      </c>
      <c r="D31" s="3058"/>
      <c r="E31" s="3059"/>
      <c r="F31" s="3059"/>
      <c r="G31" s="3075"/>
      <c r="H31" s="3076"/>
      <c r="I31" s="3060"/>
      <c r="J31" s="3061">
        <v>161000</v>
      </c>
      <c r="K31" s="3055"/>
      <c r="L31" s="3065"/>
      <c r="M31" s="3065"/>
    </row>
    <row r="32" spans="2:13" ht="21.75" customHeight="1">
      <c r="B32" s="3057">
        <v>29</v>
      </c>
      <c r="C32" s="3058" t="s">
        <v>137</v>
      </c>
      <c r="D32" s="3058"/>
      <c r="E32" s="3059"/>
      <c r="F32" s="3059"/>
      <c r="G32" s="3060"/>
      <c r="H32" s="3060"/>
      <c r="I32" s="3060"/>
      <c r="J32" s="3061">
        <v>17000</v>
      </c>
      <c r="K32" s="3055"/>
      <c r="L32" s="3065"/>
      <c r="M32" s="3065"/>
    </row>
    <row r="33" spans="2:13" ht="12">
      <c r="B33" s="3077" t="s">
        <v>53</v>
      </c>
      <c r="C33" s="3077"/>
      <c r="D33" s="3077"/>
      <c r="E33" s="3077"/>
      <c r="F33" s="3077"/>
      <c r="G33" s="3078"/>
      <c r="H33" s="3078"/>
      <c r="I33" s="3078"/>
      <c r="J33" s="3079">
        <v>631634.62746</v>
      </c>
      <c r="K33" s="3080"/>
      <c r="L33" s="3065"/>
      <c r="M33" s="3065"/>
    </row>
    <row r="34" spans="11:13" ht="12">
      <c r="K34" s="3080"/>
      <c r="L34" s="3065"/>
      <c r="M34" s="3065"/>
    </row>
    <row r="35" ht="12">
      <c r="J35" s="3081"/>
    </row>
    <row r="39" ht="12">
      <c r="C39" s="3082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B1">
      <selection activeCell="I11" sqref="I11"/>
    </sheetView>
  </sheetViews>
  <sheetFormatPr defaultColWidth="9.140625" defaultRowHeight="12.75"/>
  <cols>
    <col min="1" max="1" width="0" style="3083" hidden="1" customWidth="1"/>
    <col min="2" max="2" width="7.00390625" style="3083" customWidth="1"/>
    <col min="3" max="3" width="48.8515625" style="3083" customWidth="1"/>
    <col min="4" max="4" width="16.7109375" style="3083" customWidth="1"/>
    <col min="5" max="5" width="8.8515625" style="3083" customWidth="1"/>
    <col min="6" max="6" width="10.140625" style="3083" customWidth="1"/>
    <col min="7" max="7" width="8.8515625" style="3083" customWidth="1"/>
    <col min="8" max="8" width="0" style="3083" hidden="1" customWidth="1"/>
    <col min="9" max="9" width="12.28125" style="3083" customWidth="1"/>
    <col min="10" max="10" width="7.140625" style="3084" customWidth="1"/>
    <col min="11" max="11" width="3.00390625" style="3085" customWidth="1"/>
    <col min="12" max="16384" width="9.140625" style="3085" customWidth="1"/>
  </cols>
  <sheetData>
    <row r="1" spans="1:10" s="3086" customFormat="1" ht="58.5" customHeight="1">
      <c r="A1" s="3083"/>
      <c r="B1" s="3481" t="s">
        <v>347</v>
      </c>
      <c r="C1" s="3481"/>
      <c r="D1" s="3481"/>
      <c r="E1" s="3481"/>
      <c r="F1" s="3481"/>
      <c r="G1" s="3481"/>
      <c r="H1" s="3481"/>
      <c r="I1" s="3481"/>
      <c r="J1" s="3084"/>
    </row>
    <row r="2" spans="1:10" s="3086" customFormat="1" ht="13.5" customHeight="1">
      <c r="A2" s="3083"/>
      <c r="B2" s="3087"/>
      <c r="C2" s="3087"/>
      <c r="D2" s="3087"/>
      <c r="E2" s="3087"/>
      <c r="F2" s="3087"/>
      <c r="G2" s="3087"/>
      <c r="H2" s="3087"/>
      <c r="I2" s="3087"/>
      <c r="J2" s="3084"/>
    </row>
    <row r="3" spans="1:12" s="3086" customFormat="1" ht="36.75" customHeight="1">
      <c r="A3" s="3083"/>
      <c r="B3" s="3088" t="s">
        <v>1</v>
      </c>
      <c r="C3" s="3089" t="s">
        <v>2</v>
      </c>
      <c r="D3" s="3089" t="s">
        <v>3</v>
      </c>
      <c r="E3" s="3090" t="s">
        <v>4</v>
      </c>
      <c r="F3" s="3090" t="s">
        <v>5</v>
      </c>
      <c r="G3" s="3091" t="s">
        <v>6</v>
      </c>
      <c r="H3" s="3092"/>
      <c r="I3" s="3091" t="s">
        <v>7</v>
      </c>
      <c r="J3" s="3093"/>
      <c r="K3" s="3094"/>
      <c r="L3" s="3094"/>
    </row>
    <row r="4" spans="1:12" s="3086" customFormat="1" ht="37.5" customHeight="1">
      <c r="A4" s="3083"/>
      <c r="B4" s="3095">
        <v>1</v>
      </c>
      <c r="C4" s="3096" t="s">
        <v>8</v>
      </c>
      <c r="D4" s="3097" t="s">
        <v>9</v>
      </c>
      <c r="E4" s="3098">
        <v>1</v>
      </c>
      <c r="F4" s="3098">
        <v>1</v>
      </c>
      <c r="G4" s="3099">
        <v>5460</v>
      </c>
      <c r="H4" s="3100"/>
      <c r="I4" s="3101">
        <v>5460</v>
      </c>
      <c r="J4" s="3102"/>
      <c r="K4" s="3094"/>
      <c r="L4" s="3094"/>
    </row>
    <row r="5" spans="1:12" s="3086" customFormat="1" ht="25.5" customHeight="1">
      <c r="A5" s="3083"/>
      <c r="B5" s="3095">
        <v>2</v>
      </c>
      <c r="C5" s="3096" t="s">
        <v>10</v>
      </c>
      <c r="D5" s="3097" t="s">
        <v>11</v>
      </c>
      <c r="E5" s="3098">
        <v>0.4</v>
      </c>
      <c r="F5" s="3098">
        <v>2</v>
      </c>
      <c r="G5" s="3103">
        <v>6500</v>
      </c>
      <c r="H5" s="3104"/>
      <c r="I5" s="3101">
        <v>5200</v>
      </c>
      <c r="J5" s="3102"/>
      <c r="K5" s="3094"/>
      <c r="L5" s="3094"/>
    </row>
    <row r="6" spans="1:12" s="3086" customFormat="1" ht="22.5" customHeight="1">
      <c r="A6" s="3083"/>
      <c r="B6" s="3095">
        <v>3</v>
      </c>
      <c r="C6" s="3096" t="s">
        <v>12</v>
      </c>
      <c r="D6" s="3097" t="s">
        <v>13</v>
      </c>
      <c r="E6" s="3098">
        <v>30</v>
      </c>
      <c r="F6" s="3098">
        <v>2</v>
      </c>
      <c r="G6" s="3103">
        <v>146.72</v>
      </c>
      <c r="H6" s="3104"/>
      <c r="I6" s="3101">
        <v>8803.2</v>
      </c>
      <c r="J6" s="3102"/>
      <c r="K6" s="3094"/>
      <c r="L6" s="3094"/>
    </row>
    <row r="7" spans="1:12" s="3086" customFormat="1" ht="32.25" customHeight="1">
      <c r="A7" s="3083"/>
      <c r="B7" s="3095">
        <v>4</v>
      </c>
      <c r="C7" s="3096" t="s">
        <v>348</v>
      </c>
      <c r="D7" s="3097" t="s">
        <v>15</v>
      </c>
      <c r="E7" s="3098">
        <v>2.1279</v>
      </c>
      <c r="F7" s="3098">
        <v>2</v>
      </c>
      <c r="G7" s="3103">
        <v>1500</v>
      </c>
      <c r="H7" s="3104"/>
      <c r="I7" s="3101">
        <v>6383.7</v>
      </c>
      <c r="J7" s="3102"/>
      <c r="K7" s="3094"/>
      <c r="L7" s="3094"/>
    </row>
    <row r="8" spans="1:12" s="3086" customFormat="1" ht="37.5" customHeight="1">
      <c r="A8" s="3083"/>
      <c r="B8" s="3095">
        <v>5</v>
      </c>
      <c r="C8" s="3096" t="s">
        <v>349</v>
      </c>
      <c r="D8" s="3097" t="s">
        <v>15</v>
      </c>
      <c r="E8" s="3098">
        <v>2.1279</v>
      </c>
      <c r="F8" s="3098">
        <v>2</v>
      </c>
      <c r="G8" s="3105">
        <v>1440</v>
      </c>
      <c r="H8" s="3105"/>
      <c r="I8" s="3101">
        <v>6128.352</v>
      </c>
      <c r="J8" s="3102"/>
      <c r="K8" s="3094"/>
      <c r="L8" s="3094"/>
    </row>
    <row r="9" spans="1:12" s="3086" customFormat="1" ht="24.75" customHeight="1">
      <c r="A9" s="3083"/>
      <c r="B9" s="3095">
        <v>6</v>
      </c>
      <c r="C9" s="3096" t="s">
        <v>17</v>
      </c>
      <c r="D9" s="3097" t="s">
        <v>15</v>
      </c>
      <c r="E9" s="3098">
        <v>2.1279</v>
      </c>
      <c r="F9" s="3098">
        <v>2</v>
      </c>
      <c r="G9" s="3105">
        <v>1320</v>
      </c>
      <c r="H9" s="3105"/>
      <c r="I9" s="3101">
        <v>5617.656</v>
      </c>
      <c r="J9" s="3102"/>
      <c r="K9" s="3094"/>
      <c r="L9" s="3094"/>
    </row>
    <row r="10" spans="1:12" s="3086" customFormat="1" ht="47.25" customHeight="1">
      <c r="A10" s="3083"/>
      <c r="B10" s="3095">
        <v>7</v>
      </c>
      <c r="C10" s="3096" t="s">
        <v>20</v>
      </c>
      <c r="D10" s="3097" t="s">
        <v>15</v>
      </c>
      <c r="E10" s="3098">
        <v>2.1279</v>
      </c>
      <c r="F10" s="3098">
        <v>1</v>
      </c>
      <c r="G10" s="3105">
        <v>3003.38</v>
      </c>
      <c r="H10" s="3105"/>
      <c r="I10" s="3101">
        <v>6390.892302</v>
      </c>
      <c r="J10" s="3102"/>
      <c r="K10" s="3094"/>
      <c r="L10" s="3094"/>
    </row>
    <row r="11" spans="1:12" s="3086" customFormat="1" ht="60" customHeight="1">
      <c r="A11" s="3083"/>
      <c r="B11" s="3095">
        <v>8</v>
      </c>
      <c r="C11" s="3096" t="s">
        <v>221</v>
      </c>
      <c r="D11" s="3097" t="s">
        <v>15</v>
      </c>
      <c r="E11" s="3098">
        <v>2.1279</v>
      </c>
      <c r="F11" s="3098">
        <v>2</v>
      </c>
      <c r="G11" s="3106">
        <v>1710</v>
      </c>
      <c r="H11" s="3106"/>
      <c r="I11" s="3101">
        <v>7277.418</v>
      </c>
      <c r="J11" s="3102"/>
      <c r="K11" s="3094"/>
      <c r="L11" s="3094"/>
    </row>
    <row r="12" spans="1:12" s="3086" customFormat="1" ht="24" customHeight="1">
      <c r="A12" s="3083"/>
      <c r="B12" s="3095">
        <v>9</v>
      </c>
      <c r="C12" s="3096" t="s">
        <v>22</v>
      </c>
      <c r="D12" s="3097" t="s">
        <v>23</v>
      </c>
      <c r="E12" s="3098">
        <v>1</v>
      </c>
      <c r="F12" s="3098">
        <v>2</v>
      </c>
      <c r="G12" s="3105">
        <v>5060.23</v>
      </c>
      <c r="H12" s="3105"/>
      <c r="I12" s="3101">
        <v>10120.46</v>
      </c>
      <c r="J12" s="3102"/>
      <c r="K12" s="3094"/>
      <c r="L12" s="3094"/>
    </row>
    <row r="13" spans="1:12" s="3086" customFormat="1" ht="27.75" customHeight="1">
      <c r="A13" s="3083"/>
      <c r="B13" s="3095">
        <v>10</v>
      </c>
      <c r="C13" s="3096" t="s">
        <v>24</v>
      </c>
      <c r="D13" s="3097" t="s">
        <v>15</v>
      </c>
      <c r="E13" s="3098">
        <v>2.1279</v>
      </c>
      <c r="F13" s="3098">
        <v>2</v>
      </c>
      <c r="G13" s="3105">
        <v>19.7</v>
      </c>
      <c r="H13" s="3105"/>
      <c r="I13" s="3101">
        <v>83.83926</v>
      </c>
      <c r="J13" s="3102"/>
      <c r="K13" s="3094"/>
      <c r="L13" s="3094"/>
    </row>
    <row r="14" spans="1:12" s="3086" customFormat="1" ht="24.75" customHeight="1">
      <c r="A14" s="3083"/>
      <c r="B14" s="3095">
        <v>11</v>
      </c>
      <c r="C14" s="3096" t="s">
        <v>25</v>
      </c>
      <c r="D14" s="3097" t="s">
        <v>15</v>
      </c>
      <c r="E14" s="3098">
        <v>2.1279</v>
      </c>
      <c r="F14" s="3098">
        <v>1</v>
      </c>
      <c r="G14" s="3107">
        <v>9936</v>
      </c>
      <c r="H14" s="3107"/>
      <c r="I14" s="3101">
        <v>21142.8144</v>
      </c>
      <c r="J14" s="3102"/>
      <c r="K14" s="3094"/>
      <c r="L14" s="3094"/>
    </row>
    <row r="15" spans="1:12" s="3086" customFormat="1" ht="92.25" customHeight="1">
      <c r="A15" s="3083"/>
      <c r="B15" s="3095">
        <v>12</v>
      </c>
      <c r="C15" s="3096" t="s">
        <v>346</v>
      </c>
      <c r="D15" s="3097" t="s">
        <v>28</v>
      </c>
      <c r="E15" s="3098">
        <v>4</v>
      </c>
      <c r="F15" s="3098">
        <v>12</v>
      </c>
      <c r="G15" s="3106">
        <v>266.33</v>
      </c>
      <c r="H15" s="3106"/>
      <c r="I15" s="3101">
        <v>12783.84</v>
      </c>
      <c r="J15" s="3102"/>
      <c r="K15" s="3094"/>
      <c r="L15" s="3094"/>
    </row>
    <row r="16" spans="1:12" s="3086" customFormat="1" ht="36" customHeight="1">
      <c r="A16" s="3083"/>
      <c r="B16" s="3095">
        <v>13</v>
      </c>
      <c r="C16" s="3096" t="s">
        <v>29</v>
      </c>
      <c r="D16" s="3097" t="s">
        <v>30</v>
      </c>
      <c r="E16" s="3098">
        <v>2.1279</v>
      </c>
      <c r="F16" s="3098">
        <v>1</v>
      </c>
      <c r="G16" s="3105">
        <v>14039</v>
      </c>
      <c r="H16" s="3105"/>
      <c r="I16" s="3101">
        <v>29873.588099999997</v>
      </c>
      <c r="J16" s="3102"/>
      <c r="K16" s="3094"/>
      <c r="L16" s="3094"/>
    </row>
    <row r="17" spans="1:12" s="3086" customFormat="1" ht="33.75" customHeight="1">
      <c r="A17" s="3083"/>
      <c r="B17" s="3095">
        <v>14</v>
      </c>
      <c r="C17" s="3096" t="s">
        <v>32</v>
      </c>
      <c r="D17" s="3097" t="s">
        <v>33</v>
      </c>
      <c r="E17" s="3098">
        <v>400</v>
      </c>
      <c r="F17" s="3098" t="s">
        <v>34</v>
      </c>
      <c r="G17" s="3105">
        <v>22.39</v>
      </c>
      <c r="H17" s="3105"/>
      <c r="I17" s="3101">
        <v>8956</v>
      </c>
      <c r="J17" s="3102"/>
      <c r="K17" s="3094"/>
      <c r="L17" s="3094"/>
    </row>
    <row r="18" spans="1:12" s="3086" customFormat="1" ht="36" customHeight="1">
      <c r="A18" s="3083"/>
      <c r="B18" s="3095">
        <v>15</v>
      </c>
      <c r="C18" s="3096" t="s">
        <v>35</v>
      </c>
      <c r="D18" s="3097" t="s">
        <v>36</v>
      </c>
      <c r="E18" s="3098">
        <v>1</v>
      </c>
      <c r="F18" s="3098" t="s">
        <v>34</v>
      </c>
      <c r="G18" s="3105">
        <v>408.6</v>
      </c>
      <c r="H18" s="3105"/>
      <c r="I18" s="3101">
        <v>408.6</v>
      </c>
      <c r="J18" s="3102"/>
      <c r="K18" s="3094"/>
      <c r="L18" s="3094"/>
    </row>
    <row r="19" spans="1:12" s="3086" customFormat="1" ht="19.5" customHeight="1">
      <c r="A19" s="3083"/>
      <c r="B19" s="3095">
        <v>16</v>
      </c>
      <c r="C19" s="3096" t="s">
        <v>37</v>
      </c>
      <c r="D19" s="3097" t="s">
        <v>38</v>
      </c>
      <c r="E19" s="3098">
        <v>100</v>
      </c>
      <c r="F19" s="3098" t="s">
        <v>34</v>
      </c>
      <c r="G19" s="3105">
        <v>20.13</v>
      </c>
      <c r="H19" s="3105"/>
      <c r="I19" s="3101">
        <v>2013</v>
      </c>
      <c r="J19" s="3102"/>
      <c r="K19" s="3094"/>
      <c r="L19" s="3094"/>
    </row>
    <row r="20" spans="1:12" s="3086" customFormat="1" ht="21" customHeight="1">
      <c r="A20" s="3083"/>
      <c r="B20" s="3095">
        <v>17</v>
      </c>
      <c r="C20" s="3096" t="s">
        <v>39</v>
      </c>
      <c r="D20" s="3097" t="s">
        <v>33</v>
      </c>
      <c r="E20" s="3098">
        <v>250</v>
      </c>
      <c r="F20" s="3098" t="s">
        <v>34</v>
      </c>
      <c r="G20" s="3105">
        <v>41.8</v>
      </c>
      <c r="H20" s="3105"/>
      <c r="I20" s="3101">
        <v>10450</v>
      </c>
      <c r="J20" s="3102"/>
      <c r="K20" s="3094"/>
      <c r="L20" s="3094"/>
    </row>
    <row r="21" spans="1:12" s="3086" customFormat="1" ht="23.25" customHeight="1">
      <c r="A21" s="3083"/>
      <c r="B21" s="3095">
        <v>18</v>
      </c>
      <c r="C21" s="3096" t="s">
        <v>40</v>
      </c>
      <c r="D21" s="3097" t="s">
        <v>38</v>
      </c>
      <c r="E21" s="3098">
        <v>80</v>
      </c>
      <c r="F21" s="3098" t="s">
        <v>34</v>
      </c>
      <c r="G21" s="3105">
        <v>170.7</v>
      </c>
      <c r="H21" s="3105"/>
      <c r="I21" s="3101">
        <v>13656</v>
      </c>
      <c r="J21" s="3102"/>
      <c r="K21" s="3094"/>
      <c r="L21" s="3094"/>
    </row>
    <row r="22" spans="2:12" ht="28.5" customHeight="1">
      <c r="B22" s="3095">
        <v>19</v>
      </c>
      <c r="C22" s="3096" t="s">
        <v>41</v>
      </c>
      <c r="D22" s="3097" t="s">
        <v>38</v>
      </c>
      <c r="E22" s="3098">
        <v>10</v>
      </c>
      <c r="F22" s="3098" t="s">
        <v>34</v>
      </c>
      <c r="G22" s="3105">
        <v>183.3</v>
      </c>
      <c r="H22" s="3105"/>
      <c r="I22" s="3101">
        <v>1833</v>
      </c>
      <c r="J22" s="3102"/>
      <c r="K22" s="3108"/>
      <c r="L22" s="3108"/>
    </row>
    <row r="23" spans="2:12" ht="21.75" customHeight="1">
      <c r="B23" s="3095">
        <v>20</v>
      </c>
      <c r="C23" s="3096" t="s">
        <v>42</v>
      </c>
      <c r="D23" s="3097" t="s">
        <v>38</v>
      </c>
      <c r="E23" s="3098">
        <v>70</v>
      </c>
      <c r="F23" s="3098" t="s">
        <v>34</v>
      </c>
      <c r="G23" s="3105">
        <v>36.39</v>
      </c>
      <c r="H23" s="3105"/>
      <c r="I23" s="3101">
        <v>2547.3</v>
      </c>
      <c r="J23" s="3102"/>
      <c r="K23" s="3108"/>
      <c r="L23" s="3108"/>
    </row>
    <row r="24" spans="2:12" ht="21.75" customHeight="1">
      <c r="B24" s="3095">
        <v>21</v>
      </c>
      <c r="C24" s="3096" t="s">
        <v>43</v>
      </c>
      <c r="D24" s="3097" t="s">
        <v>38</v>
      </c>
      <c r="E24" s="3098">
        <v>110</v>
      </c>
      <c r="F24" s="3098" t="s">
        <v>34</v>
      </c>
      <c r="G24" s="3105">
        <v>137</v>
      </c>
      <c r="H24" s="3105"/>
      <c r="I24" s="3101">
        <v>15070</v>
      </c>
      <c r="J24" s="3102"/>
      <c r="K24" s="3108"/>
      <c r="L24" s="3108"/>
    </row>
    <row r="25" spans="2:12" ht="18.75" customHeight="1">
      <c r="B25" s="3095">
        <v>22</v>
      </c>
      <c r="C25" s="3096" t="s">
        <v>44</v>
      </c>
      <c r="D25" s="3097" t="s">
        <v>45</v>
      </c>
      <c r="E25" s="3098">
        <v>0</v>
      </c>
      <c r="F25" s="3098">
        <v>2</v>
      </c>
      <c r="G25" s="3105">
        <v>1514.7</v>
      </c>
      <c r="H25" s="3105"/>
      <c r="I25" s="3101">
        <v>0</v>
      </c>
      <c r="J25" s="3102"/>
      <c r="K25" s="3108"/>
      <c r="L25" s="3108"/>
    </row>
    <row r="26" spans="1:12" s="3086" customFormat="1" ht="25.5" customHeight="1">
      <c r="A26" s="3083"/>
      <c r="B26" s="3095">
        <v>23</v>
      </c>
      <c r="C26" s="3096" t="s">
        <v>50</v>
      </c>
      <c r="D26" s="3097" t="s">
        <v>15</v>
      </c>
      <c r="E26" s="3098">
        <v>2.1279</v>
      </c>
      <c r="F26" s="3098">
        <v>12</v>
      </c>
      <c r="G26" s="3105">
        <v>3290</v>
      </c>
      <c r="H26" s="3105"/>
      <c r="I26" s="3101">
        <v>84009.49199999998</v>
      </c>
      <c r="J26" s="3102"/>
      <c r="K26" s="3094"/>
      <c r="L26" s="3094"/>
    </row>
    <row r="27" spans="2:12" ht="21.75" customHeight="1">
      <c r="B27" s="3095">
        <v>24</v>
      </c>
      <c r="C27" s="3096" t="s">
        <v>49</v>
      </c>
      <c r="D27" s="3097"/>
      <c r="E27" s="3109">
        <v>1810.5</v>
      </c>
      <c r="F27" s="3098"/>
      <c r="G27" s="3110" t="s">
        <v>54</v>
      </c>
      <c r="H27" s="3104">
        <v>3.33</v>
      </c>
      <c r="I27" s="3101">
        <v>127701.96</v>
      </c>
      <c r="J27" s="3102"/>
      <c r="K27" s="3108"/>
      <c r="L27" s="3108"/>
    </row>
    <row r="28" spans="2:12" ht="21.75" customHeight="1">
      <c r="B28" s="3095">
        <v>25</v>
      </c>
      <c r="C28" s="3111" t="s">
        <v>46</v>
      </c>
      <c r="D28" s="3112"/>
      <c r="E28" s="3113"/>
      <c r="F28" s="3113" t="s">
        <v>47</v>
      </c>
      <c r="G28" s="3114"/>
      <c r="H28" s="3114"/>
      <c r="I28" s="3115">
        <v>32684.544</v>
      </c>
      <c r="J28" s="3102"/>
      <c r="K28" s="3108"/>
      <c r="L28" s="3108"/>
    </row>
    <row r="29" spans="2:12" ht="21.75" customHeight="1">
      <c r="B29" s="3095">
        <v>26</v>
      </c>
      <c r="C29" s="3096" t="s">
        <v>240</v>
      </c>
      <c r="D29" s="3097" t="s">
        <v>38</v>
      </c>
      <c r="E29" s="3098">
        <v>2127.9</v>
      </c>
      <c r="F29" s="3098">
        <v>12</v>
      </c>
      <c r="G29" s="3105">
        <v>0.21</v>
      </c>
      <c r="H29" s="3105"/>
      <c r="I29" s="3101">
        <v>5362.308</v>
      </c>
      <c r="J29" s="3102"/>
      <c r="K29" s="3108"/>
      <c r="L29" s="3108"/>
    </row>
    <row r="30" spans="2:12" ht="21.75" customHeight="1">
      <c r="B30" s="3095">
        <v>27</v>
      </c>
      <c r="C30" s="3096" t="s">
        <v>51</v>
      </c>
      <c r="D30" s="3097"/>
      <c r="E30" s="3098"/>
      <c r="F30" s="3098"/>
      <c r="G30" s="3105"/>
      <c r="H30" s="3105"/>
      <c r="I30" s="3101">
        <v>155000</v>
      </c>
      <c r="J30" s="3102"/>
      <c r="K30" s="3108"/>
      <c r="L30" s="3108"/>
    </row>
    <row r="31" spans="2:12" ht="12">
      <c r="B31" s="3095">
        <v>28</v>
      </c>
      <c r="C31" s="3116" t="s">
        <v>137</v>
      </c>
      <c r="D31" s="3116"/>
      <c r="E31" s="3117"/>
      <c r="F31" s="3117"/>
      <c r="G31" s="3118"/>
      <c r="H31" s="3118"/>
      <c r="I31" s="3119">
        <v>53000</v>
      </c>
      <c r="J31" s="3102"/>
      <c r="K31" s="3108"/>
      <c r="L31" s="3108"/>
    </row>
    <row r="32" spans="2:12" ht="12">
      <c r="B32" s="3120" t="s">
        <v>53</v>
      </c>
      <c r="C32" s="3120"/>
      <c r="D32" s="3120"/>
      <c r="E32" s="3120"/>
      <c r="F32" s="3120"/>
      <c r="G32" s="3121"/>
      <c r="H32" s="3121"/>
      <c r="I32" s="3122">
        <v>637957.9640619999</v>
      </c>
      <c r="J32" s="3102"/>
      <c r="K32" s="3108"/>
      <c r="L32" s="3108"/>
    </row>
    <row r="34" spans="4:9" ht="12">
      <c r="D34" s="3083" t="s">
        <v>54</v>
      </c>
      <c r="I34" s="3123"/>
    </row>
    <row r="35" ht="12">
      <c r="J35" s="3084" t="s">
        <v>54</v>
      </c>
    </row>
    <row r="38" spans="3:4" ht="12">
      <c r="C38" s="3124"/>
      <c r="D38" s="3083" t="s">
        <v>54</v>
      </c>
    </row>
    <row r="41" ht="12">
      <c r="E41" s="3085"/>
    </row>
    <row r="42" spans="5:6" ht="12">
      <c r="E42" s="3085"/>
      <c r="F42" s="3085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B1">
      <selection activeCell="H13" sqref="H13"/>
    </sheetView>
  </sheetViews>
  <sheetFormatPr defaultColWidth="9.140625" defaultRowHeight="12.75"/>
  <cols>
    <col min="1" max="1" width="0" style="3125" hidden="1" customWidth="1"/>
    <col min="2" max="2" width="7.00390625" style="3125" customWidth="1"/>
    <col min="3" max="3" width="50.00390625" style="3125" customWidth="1"/>
    <col min="4" max="4" width="18.00390625" style="3125" customWidth="1"/>
    <col min="5" max="5" width="13.140625" style="3125" customWidth="1"/>
    <col min="6" max="6" width="9.28125" style="3125" customWidth="1"/>
    <col min="7" max="7" width="9.7109375" style="3125" customWidth="1"/>
    <col min="8" max="8" width="15.00390625" style="3125" customWidth="1"/>
    <col min="9" max="16384" width="9.140625" style="3126" customWidth="1"/>
  </cols>
  <sheetData>
    <row r="1" spans="1:8" s="3127" customFormat="1" ht="51" customHeight="1">
      <c r="A1" s="3125"/>
      <c r="B1" s="3482" t="s">
        <v>350</v>
      </c>
      <c r="C1" s="3482"/>
      <c r="D1" s="3482"/>
      <c r="E1" s="3482"/>
      <c r="F1" s="3482"/>
      <c r="G1" s="3482"/>
      <c r="H1" s="3482"/>
    </row>
    <row r="2" spans="1:8" s="3127" customFormat="1" ht="12">
      <c r="A2" s="3125"/>
      <c r="B2" s="3125"/>
      <c r="C2" s="3125"/>
      <c r="D2" s="3125"/>
      <c r="E2" s="3125"/>
      <c r="F2" s="3125"/>
      <c r="G2" s="3125"/>
      <c r="H2" s="3125"/>
    </row>
    <row r="3" spans="1:8" s="3127" customFormat="1" ht="52.5" customHeight="1">
      <c r="A3" s="3128"/>
      <c r="B3" s="3129" t="s">
        <v>1</v>
      </c>
      <c r="C3" s="3130" t="s">
        <v>2</v>
      </c>
      <c r="D3" s="3130" t="s">
        <v>3</v>
      </c>
      <c r="E3" s="3131" t="s">
        <v>4</v>
      </c>
      <c r="F3" s="3131" t="s">
        <v>5</v>
      </c>
      <c r="G3" s="3131" t="s">
        <v>6</v>
      </c>
      <c r="H3" s="3132" t="s">
        <v>7</v>
      </c>
    </row>
    <row r="4" spans="1:8" s="3127" customFormat="1" ht="24.75" customHeight="1">
      <c r="A4" s="3125"/>
      <c r="B4" s="3133">
        <v>1</v>
      </c>
      <c r="C4" s="3134" t="s">
        <v>8</v>
      </c>
      <c r="D4" s="3134" t="s">
        <v>9</v>
      </c>
      <c r="E4" s="3135">
        <v>1</v>
      </c>
      <c r="F4" s="3135">
        <v>1</v>
      </c>
      <c r="G4" s="3136">
        <v>5460</v>
      </c>
      <c r="H4" s="3137">
        <v>5460</v>
      </c>
    </row>
    <row r="5" spans="1:8" s="3127" customFormat="1" ht="25.5" customHeight="1">
      <c r="A5" s="3125"/>
      <c r="B5" s="3133">
        <v>2</v>
      </c>
      <c r="C5" s="3134" t="s">
        <v>10</v>
      </c>
      <c r="D5" s="3134" t="s">
        <v>11</v>
      </c>
      <c r="E5" s="3135">
        <v>0.4</v>
      </c>
      <c r="F5" s="3135">
        <v>4</v>
      </c>
      <c r="G5" s="3136">
        <v>6500</v>
      </c>
      <c r="H5" s="3137">
        <v>10400</v>
      </c>
    </row>
    <row r="6" spans="1:8" s="3127" customFormat="1" ht="22.5" customHeight="1">
      <c r="A6" s="3125"/>
      <c r="B6" s="3133">
        <v>3</v>
      </c>
      <c r="C6" s="3134" t="s">
        <v>12</v>
      </c>
      <c r="D6" s="3134" t="s">
        <v>13</v>
      </c>
      <c r="E6" s="3135">
        <v>80</v>
      </c>
      <c r="F6" s="3135">
        <v>2</v>
      </c>
      <c r="G6" s="3136">
        <v>146.72</v>
      </c>
      <c r="H6" s="3137">
        <v>23475.2</v>
      </c>
    </row>
    <row r="7" spans="1:8" s="3127" customFormat="1" ht="24" customHeight="1">
      <c r="A7" s="3125"/>
      <c r="B7" s="3133">
        <v>4</v>
      </c>
      <c r="C7" s="3134" t="s">
        <v>14</v>
      </c>
      <c r="D7" s="3134" t="s">
        <v>15</v>
      </c>
      <c r="E7" s="3135">
        <v>7.4327</v>
      </c>
      <c r="F7" s="3135">
        <v>2</v>
      </c>
      <c r="G7" s="3136">
        <v>1500</v>
      </c>
      <c r="H7" s="3137">
        <v>22298.1</v>
      </c>
    </row>
    <row r="8" spans="1:8" s="3127" customFormat="1" ht="24.75" customHeight="1">
      <c r="A8" s="3125"/>
      <c r="B8" s="3133">
        <v>5</v>
      </c>
      <c r="C8" s="3134" t="s">
        <v>16</v>
      </c>
      <c r="D8" s="3134" t="s">
        <v>15</v>
      </c>
      <c r="E8" s="3135">
        <v>7.4327</v>
      </c>
      <c r="F8" s="3135">
        <v>2</v>
      </c>
      <c r="G8" s="3136">
        <v>1440</v>
      </c>
      <c r="H8" s="3137">
        <v>21406.176</v>
      </c>
    </row>
    <row r="9" spans="1:8" s="3127" customFormat="1" ht="25.5" customHeight="1">
      <c r="A9" s="3125"/>
      <c r="B9" s="3133">
        <v>6</v>
      </c>
      <c r="C9" s="3134" t="s">
        <v>17</v>
      </c>
      <c r="D9" s="3134" t="s">
        <v>15</v>
      </c>
      <c r="E9" s="3135">
        <v>7.4327</v>
      </c>
      <c r="F9" s="3135">
        <v>2</v>
      </c>
      <c r="G9" s="3136">
        <v>1320</v>
      </c>
      <c r="H9" s="3137">
        <v>19622.327999999998</v>
      </c>
    </row>
    <row r="10" spans="1:8" s="3127" customFormat="1" ht="26.25" customHeight="1">
      <c r="A10" s="3125"/>
      <c r="B10" s="3133">
        <v>7</v>
      </c>
      <c r="C10" s="3134" t="s">
        <v>18</v>
      </c>
      <c r="D10" s="3134" t="s">
        <v>19</v>
      </c>
      <c r="E10" s="3135">
        <v>0.95</v>
      </c>
      <c r="F10" s="3135">
        <v>2</v>
      </c>
      <c r="G10" s="3136">
        <v>559.29</v>
      </c>
      <c r="H10" s="3137">
        <v>1062.6509999999998</v>
      </c>
    </row>
    <row r="11" spans="1:8" s="3127" customFormat="1" ht="35.25" customHeight="1">
      <c r="A11" s="3125"/>
      <c r="B11" s="3133">
        <v>8</v>
      </c>
      <c r="C11" s="3134" t="s">
        <v>20</v>
      </c>
      <c r="D11" s="3134" t="s">
        <v>15</v>
      </c>
      <c r="E11" s="3135">
        <v>7.4327</v>
      </c>
      <c r="F11" s="3135">
        <v>2</v>
      </c>
      <c r="G11" s="3136">
        <v>3003.38</v>
      </c>
      <c r="H11" s="3137">
        <v>44646.445052</v>
      </c>
    </row>
    <row r="12" spans="1:8" s="3127" customFormat="1" ht="33.75" customHeight="1">
      <c r="A12" s="3125"/>
      <c r="B12" s="3133">
        <v>9</v>
      </c>
      <c r="C12" s="3134" t="s">
        <v>105</v>
      </c>
      <c r="D12" s="3134" t="s">
        <v>15</v>
      </c>
      <c r="E12" s="3135">
        <v>7.4327</v>
      </c>
      <c r="F12" s="3135">
        <v>2</v>
      </c>
      <c r="G12" s="3138">
        <v>1710</v>
      </c>
      <c r="H12" s="3137">
        <v>25419.834</v>
      </c>
    </row>
    <row r="13" spans="1:8" s="3127" customFormat="1" ht="33.75" customHeight="1">
      <c r="A13" s="3125"/>
      <c r="B13" s="3133">
        <v>10</v>
      </c>
      <c r="C13" s="3134" t="s">
        <v>22</v>
      </c>
      <c r="D13" s="3134" t="s">
        <v>23</v>
      </c>
      <c r="E13" s="3135">
        <v>1</v>
      </c>
      <c r="F13" s="3135">
        <v>2</v>
      </c>
      <c r="G13" s="3136">
        <v>5060.23</v>
      </c>
      <c r="H13" s="3137">
        <v>10120.46</v>
      </c>
    </row>
    <row r="14" spans="1:8" s="3127" customFormat="1" ht="33.75" customHeight="1">
      <c r="A14" s="3125"/>
      <c r="B14" s="3133">
        <v>11</v>
      </c>
      <c r="C14" s="3134" t="s">
        <v>24</v>
      </c>
      <c r="D14" s="3134" t="s">
        <v>15</v>
      </c>
      <c r="E14" s="3135">
        <v>7.4327</v>
      </c>
      <c r="F14" s="3135">
        <v>1</v>
      </c>
      <c r="G14" s="3136">
        <v>19.7</v>
      </c>
      <c r="H14" s="3137">
        <v>146.42418999999998</v>
      </c>
    </row>
    <row r="15" spans="1:8" s="3127" customFormat="1" ht="28.5" customHeight="1">
      <c r="A15" s="3125"/>
      <c r="B15" s="3133">
        <v>12</v>
      </c>
      <c r="C15" s="3134" t="s">
        <v>25</v>
      </c>
      <c r="D15" s="3134" t="s">
        <v>15</v>
      </c>
      <c r="E15" s="3135">
        <v>7.4327</v>
      </c>
      <c r="F15" s="3135">
        <v>1</v>
      </c>
      <c r="G15" s="3139">
        <v>9936</v>
      </c>
      <c r="H15" s="3137">
        <v>73851.3072</v>
      </c>
    </row>
    <row r="16" spans="1:8" s="3127" customFormat="1" ht="30.75" customHeight="1">
      <c r="A16" s="3125"/>
      <c r="B16" s="3133">
        <v>13</v>
      </c>
      <c r="C16" s="3134" t="s">
        <v>95</v>
      </c>
      <c r="D16" s="3134" t="s">
        <v>15</v>
      </c>
      <c r="E16" s="3135">
        <v>7.4327</v>
      </c>
      <c r="F16" s="3135">
        <v>12</v>
      </c>
      <c r="G16" s="3139">
        <v>210</v>
      </c>
      <c r="H16" s="3137">
        <v>18730.404</v>
      </c>
    </row>
    <row r="17" spans="1:8" s="3127" customFormat="1" ht="24.75" customHeight="1">
      <c r="A17" s="3125"/>
      <c r="B17" s="3133">
        <v>14</v>
      </c>
      <c r="C17" s="3134" t="s">
        <v>26</v>
      </c>
      <c r="D17" s="3134" t="s">
        <v>9</v>
      </c>
      <c r="E17" s="3135">
        <v>1</v>
      </c>
      <c r="F17" s="3135">
        <v>2</v>
      </c>
      <c r="G17" s="3139">
        <v>3036.14</v>
      </c>
      <c r="H17" s="3137">
        <v>6072.28</v>
      </c>
    </row>
    <row r="18" spans="1:8" s="3127" customFormat="1" ht="90" customHeight="1">
      <c r="A18" s="3125"/>
      <c r="B18" s="3133">
        <v>15</v>
      </c>
      <c r="C18" s="3134" t="s">
        <v>258</v>
      </c>
      <c r="D18" s="3134" t="s">
        <v>28</v>
      </c>
      <c r="E18" s="3135">
        <v>2</v>
      </c>
      <c r="F18" s="3135">
        <v>12</v>
      </c>
      <c r="G18" s="3138">
        <v>266.33</v>
      </c>
      <c r="H18" s="3137">
        <v>6391.92</v>
      </c>
    </row>
    <row r="19" spans="1:8" s="3127" customFormat="1" ht="46.5" customHeight="1">
      <c r="A19" s="3125"/>
      <c r="B19" s="3133">
        <v>16</v>
      </c>
      <c r="C19" s="3134" t="s">
        <v>29</v>
      </c>
      <c r="D19" s="3134" t="s">
        <v>30</v>
      </c>
      <c r="E19" s="3135">
        <v>7.4327</v>
      </c>
      <c r="F19" s="3135">
        <v>1</v>
      </c>
      <c r="G19" s="3136">
        <v>14039</v>
      </c>
      <c r="H19" s="3137">
        <v>104347.67529999999</v>
      </c>
    </row>
    <row r="20" spans="1:8" s="3127" customFormat="1" ht="24" customHeight="1">
      <c r="A20" s="3125"/>
      <c r="B20" s="3133">
        <v>17</v>
      </c>
      <c r="C20" s="3134" t="s">
        <v>32</v>
      </c>
      <c r="D20" s="3134" t="s">
        <v>33</v>
      </c>
      <c r="E20" s="3135">
        <v>650</v>
      </c>
      <c r="F20" s="3135" t="s">
        <v>34</v>
      </c>
      <c r="G20" s="3136">
        <v>22.39</v>
      </c>
      <c r="H20" s="3137">
        <v>14553.5</v>
      </c>
    </row>
    <row r="21" spans="1:8" s="3127" customFormat="1" ht="27.75" customHeight="1">
      <c r="A21" s="3125"/>
      <c r="B21" s="3133">
        <v>18</v>
      </c>
      <c r="C21" s="3134" t="s">
        <v>35</v>
      </c>
      <c r="D21" s="3134" t="s">
        <v>36</v>
      </c>
      <c r="E21" s="3135">
        <v>1</v>
      </c>
      <c r="F21" s="3135" t="s">
        <v>34</v>
      </c>
      <c r="G21" s="3136">
        <v>408.6</v>
      </c>
      <c r="H21" s="3137">
        <v>408.6</v>
      </c>
    </row>
    <row r="22" spans="1:8" s="3127" customFormat="1" ht="24.75" customHeight="1">
      <c r="A22" s="3125"/>
      <c r="B22" s="3133">
        <v>19</v>
      </c>
      <c r="C22" s="3134" t="s">
        <v>37</v>
      </c>
      <c r="D22" s="3134" t="s">
        <v>38</v>
      </c>
      <c r="E22" s="3135">
        <v>450</v>
      </c>
      <c r="F22" s="3135" t="s">
        <v>34</v>
      </c>
      <c r="G22" s="3136">
        <v>20.13</v>
      </c>
      <c r="H22" s="3137">
        <v>9058.5</v>
      </c>
    </row>
    <row r="23" spans="1:8" s="3127" customFormat="1" ht="36" customHeight="1">
      <c r="A23" s="3125"/>
      <c r="B23" s="3133">
        <v>20</v>
      </c>
      <c r="C23" s="3134" t="s">
        <v>39</v>
      </c>
      <c r="D23" s="3134" t="s">
        <v>33</v>
      </c>
      <c r="E23" s="3135">
        <v>550</v>
      </c>
      <c r="F23" s="3135" t="s">
        <v>34</v>
      </c>
      <c r="G23" s="3136">
        <v>41.8</v>
      </c>
      <c r="H23" s="3137">
        <v>22990</v>
      </c>
    </row>
    <row r="24" spans="1:8" s="3127" customFormat="1" ht="33.75" customHeight="1">
      <c r="A24" s="3125"/>
      <c r="B24" s="3133">
        <v>21</v>
      </c>
      <c r="C24" s="3134" t="s">
        <v>40</v>
      </c>
      <c r="D24" s="3134" t="s">
        <v>38</v>
      </c>
      <c r="E24" s="3135">
        <v>450</v>
      </c>
      <c r="F24" s="3135" t="s">
        <v>34</v>
      </c>
      <c r="G24" s="3136">
        <v>170.7</v>
      </c>
      <c r="H24" s="3137">
        <v>76815</v>
      </c>
    </row>
    <row r="25" spans="1:8" s="3127" customFormat="1" ht="36" customHeight="1">
      <c r="A25" s="3125"/>
      <c r="B25" s="3133">
        <v>22</v>
      </c>
      <c r="C25" s="3134" t="s">
        <v>41</v>
      </c>
      <c r="D25" s="3134" t="s">
        <v>38</v>
      </c>
      <c r="E25" s="3135">
        <v>70</v>
      </c>
      <c r="F25" s="3135" t="s">
        <v>34</v>
      </c>
      <c r="G25" s="3136">
        <v>183.3</v>
      </c>
      <c r="H25" s="3137">
        <v>12831</v>
      </c>
    </row>
    <row r="26" spans="1:8" s="3127" customFormat="1" ht="33.75" customHeight="1">
      <c r="A26" s="3125"/>
      <c r="B26" s="3133">
        <v>23</v>
      </c>
      <c r="C26" s="3134" t="s">
        <v>42</v>
      </c>
      <c r="D26" s="3134" t="s">
        <v>38</v>
      </c>
      <c r="E26" s="3135">
        <v>150</v>
      </c>
      <c r="F26" s="3135" t="s">
        <v>34</v>
      </c>
      <c r="G26" s="3136">
        <v>36.39</v>
      </c>
      <c r="H26" s="3137">
        <v>5458.5</v>
      </c>
    </row>
    <row r="27" spans="1:8" s="3127" customFormat="1" ht="36" customHeight="1">
      <c r="A27" s="3125"/>
      <c r="B27" s="3133">
        <v>24</v>
      </c>
      <c r="C27" s="3134" t="s">
        <v>43</v>
      </c>
      <c r="D27" s="3134" t="s">
        <v>38</v>
      </c>
      <c r="E27" s="3135">
        <v>400</v>
      </c>
      <c r="F27" s="3135" t="s">
        <v>34</v>
      </c>
      <c r="G27" s="3136">
        <v>137</v>
      </c>
      <c r="H27" s="3137">
        <v>54800</v>
      </c>
    </row>
    <row r="28" spans="1:8" s="3127" customFormat="1" ht="19.5" customHeight="1">
      <c r="A28" s="3125"/>
      <c r="B28" s="3133">
        <v>25</v>
      </c>
      <c r="C28" s="3134" t="s">
        <v>98</v>
      </c>
      <c r="D28" s="3134" t="s">
        <v>99</v>
      </c>
      <c r="E28" s="3135">
        <v>1</v>
      </c>
      <c r="F28" s="3135">
        <v>2</v>
      </c>
      <c r="G28" s="3136">
        <v>4590</v>
      </c>
      <c r="H28" s="3137">
        <v>9180</v>
      </c>
    </row>
    <row r="29" spans="1:8" s="3127" customFormat="1" ht="21" customHeight="1">
      <c r="A29" s="3125"/>
      <c r="B29" s="3133">
        <v>26</v>
      </c>
      <c r="C29" s="3134" t="s">
        <v>100</v>
      </c>
      <c r="D29" s="3134" t="s">
        <v>101</v>
      </c>
      <c r="E29" s="3135">
        <v>1</v>
      </c>
      <c r="F29" s="3135">
        <v>1</v>
      </c>
      <c r="G29" s="3136">
        <v>2371</v>
      </c>
      <c r="H29" s="3137">
        <v>2371</v>
      </c>
    </row>
    <row r="30" spans="1:8" s="3127" customFormat="1" ht="21" customHeight="1">
      <c r="A30" s="3125"/>
      <c r="B30" s="3133">
        <v>27</v>
      </c>
      <c r="C30" s="3134" t="s">
        <v>60</v>
      </c>
      <c r="D30" s="3134" t="s">
        <v>38</v>
      </c>
      <c r="E30" s="3135">
        <v>15</v>
      </c>
      <c r="F30" s="3135">
        <v>2</v>
      </c>
      <c r="G30" s="3136">
        <v>39</v>
      </c>
      <c r="H30" s="3137">
        <v>1170</v>
      </c>
    </row>
    <row r="31" spans="1:8" s="3127" customFormat="1" ht="21" customHeight="1">
      <c r="A31" s="3125"/>
      <c r="B31" s="3133">
        <v>28</v>
      </c>
      <c r="C31" s="3134" t="s">
        <v>44</v>
      </c>
      <c r="D31" s="3134" t="s">
        <v>45</v>
      </c>
      <c r="E31" s="3135">
        <v>0.4</v>
      </c>
      <c r="F31" s="3135">
        <v>2</v>
      </c>
      <c r="G31" s="3136">
        <v>1514.7</v>
      </c>
      <c r="H31" s="3137">
        <v>1211.76</v>
      </c>
    </row>
    <row r="32" spans="2:8" ht="24" customHeight="1">
      <c r="B32" s="3133">
        <v>29</v>
      </c>
      <c r="C32" s="3134" t="s">
        <v>61</v>
      </c>
      <c r="D32" s="3134" t="s">
        <v>62</v>
      </c>
      <c r="E32" s="3135">
        <v>0.3</v>
      </c>
      <c r="F32" s="3135">
        <v>1</v>
      </c>
      <c r="G32" s="3136">
        <v>5859.22</v>
      </c>
      <c r="H32" s="3137">
        <v>1757.766</v>
      </c>
    </row>
    <row r="33" spans="2:8" ht="27" customHeight="1">
      <c r="B33" s="3133">
        <v>30</v>
      </c>
      <c r="C33" s="3134" t="s">
        <v>50</v>
      </c>
      <c r="D33" s="3134" t="s">
        <v>15</v>
      </c>
      <c r="E33" s="3135">
        <v>7.4327</v>
      </c>
      <c r="F33" s="3135">
        <v>6</v>
      </c>
      <c r="G33" s="3136">
        <v>3290</v>
      </c>
      <c r="H33" s="3137">
        <v>146721.498</v>
      </c>
    </row>
    <row r="34" spans="2:8" ht="24.75" customHeight="1">
      <c r="B34" s="3133">
        <v>31</v>
      </c>
      <c r="C34" s="3134" t="s">
        <v>46</v>
      </c>
      <c r="D34" s="3134"/>
      <c r="E34" s="3135"/>
      <c r="F34" s="3135" t="s">
        <v>47</v>
      </c>
      <c r="G34" s="3136"/>
      <c r="H34" s="3137">
        <v>114701.4264</v>
      </c>
    </row>
    <row r="35" spans="2:8" ht="21.75" customHeight="1">
      <c r="B35" s="3133">
        <v>32</v>
      </c>
      <c r="C35" s="3134" t="s">
        <v>48</v>
      </c>
      <c r="D35" s="3134" t="s">
        <v>38</v>
      </c>
      <c r="E35" s="3135"/>
      <c r="F35" s="3135"/>
      <c r="G35" s="3136"/>
      <c r="H35" s="3137">
        <v>18730.404</v>
      </c>
    </row>
    <row r="36" spans="2:8" ht="21.75" customHeight="1">
      <c r="B36" s="3133">
        <v>33</v>
      </c>
      <c r="C36" s="3134" t="s">
        <v>64</v>
      </c>
      <c r="D36" s="3134"/>
      <c r="E36" s="3140"/>
      <c r="F36" s="3140"/>
      <c r="G36" s="3140"/>
      <c r="H36" s="3137">
        <v>110000</v>
      </c>
    </row>
    <row r="37" spans="1:8" s="3127" customFormat="1" ht="18" customHeight="1">
      <c r="A37" s="3125"/>
      <c r="B37" s="3133">
        <v>34</v>
      </c>
      <c r="C37" s="3134" t="s">
        <v>107</v>
      </c>
      <c r="D37" s="3134" t="s">
        <v>66</v>
      </c>
      <c r="E37" s="3140">
        <v>18</v>
      </c>
      <c r="F37" s="3140">
        <v>1</v>
      </c>
      <c r="G37" s="3140">
        <v>1443.34</v>
      </c>
      <c r="H37" s="3137">
        <v>25980.12</v>
      </c>
    </row>
    <row r="38" spans="2:8" ht="24" customHeight="1">
      <c r="B38" s="3133">
        <v>35</v>
      </c>
      <c r="C38" s="3134" t="s">
        <v>351</v>
      </c>
      <c r="D38" s="3134" t="s">
        <v>352</v>
      </c>
      <c r="E38" s="3135">
        <v>8</v>
      </c>
      <c r="F38" s="3135">
        <v>1</v>
      </c>
      <c r="G38" s="3136">
        <v>55000</v>
      </c>
      <c r="H38" s="3137">
        <v>440000</v>
      </c>
    </row>
    <row r="39" spans="2:8" ht="24" customHeight="1">
      <c r="B39" s="3133">
        <v>36</v>
      </c>
      <c r="C39" s="3134" t="s">
        <v>102</v>
      </c>
      <c r="D39" s="3134" t="s">
        <v>66</v>
      </c>
      <c r="E39" s="3140">
        <v>50</v>
      </c>
      <c r="F39" s="3140">
        <v>1</v>
      </c>
      <c r="G39" s="3140">
        <v>982.88</v>
      </c>
      <c r="H39" s="3137">
        <v>49144</v>
      </c>
    </row>
    <row r="40" spans="2:8" ht="24" customHeight="1">
      <c r="B40" s="3133">
        <v>37</v>
      </c>
      <c r="C40" s="3134" t="s">
        <v>147</v>
      </c>
      <c r="D40" s="3134" t="s">
        <v>38</v>
      </c>
      <c r="E40" s="3140">
        <v>10</v>
      </c>
      <c r="F40" s="3140">
        <v>1</v>
      </c>
      <c r="G40" s="3140">
        <v>484</v>
      </c>
      <c r="H40" s="3137">
        <v>4840</v>
      </c>
    </row>
    <row r="41" spans="2:8" ht="24" customHeight="1">
      <c r="B41" s="3133">
        <v>38</v>
      </c>
      <c r="C41" s="3134" t="s">
        <v>148</v>
      </c>
      <c r="D41" s="3134" t="s">
        <v>38</v>
      </c>
      <c r="E41" s="3140">
        <v>140</v>
      </c>
      <c r="F41" s="3140">
        <v>1</v>
      </c>
      <c r="G41" s="3140">
        <v>148</v>
      </c>
      <c r="H41" s="3137">
        <v>20720</v>
      </c>
    </row>
    <row r="42" spans="2:8" ht="24" customHeight="1">
      <c r="B42" s="3133">
        <v>39</v>
      </c>
      <c r="C42" s="3134" t="s">
        <v>113</v>
      </c>
      <c r="D42" s="3134" t="s">
        <v>114</v>
      </c>
      <c r="E42" s="3135">
        <v>0.04</v>
      </c>
      <c r="F42" s="3135">
        <v>1</v>
      </c>
      <c r="G42" s="3136">
        <v>4400</v>
      </c>
      <c r="H42" s="3137">
        <v>176</v>
      </c>
    </row>
    <row r="43" spans="2:8" ht="24" customHeight="1">
      <c r="B43" s="3133">
        <v>40</v>
      </c>
      <c r="C43" s="3134" t="s">
        <v>353</v>
      </c>
      <c r="D43" s="3134" t="s">
        <v>75</v>
      </c>
      <c r="E43" s="3135">
        <v>4</v>
      </c>
      <c r="F43" s="3135">
        <v>1</v>
      </c>
      <c r="G43" s="3136" t="s">
        <v>354</v>
      </c>
      <c r="H43" s="3137">
        <v>60000</v>
      </c>
    </row>
    <row r="44" spans="2:8" ht="12">
      <c r="B44" s="3141" t="s">
        <v>53</v>
      </c>
      <c r="C44" s="3141"/>
      <c r="D44" s="3141"/>
      <c r="E44" s="3141"/>
      <c r="F44" s="3141"/>
      <c r="G44" s="3142"/>
      <c r="H44" s="3143">
        <v>1597070.2791419998</v>
      </c>
    </row>
    <row r="46" ht="12">
      <c r="H46" s="3144"/>
    </row>
    <row r="47" spans="5:7" ht="12">
      <c r="E47" s="3145"/>
      <c r="F47" s="3145"/>
      <c r="G47" s="3145"/>
    </row>
    <row r="48" spans="5:7" ht="12">
      <c r="E48" s="3145"/>
      <c r="F48" s="3145"/>
      <c r="G48" s="3145"/>
    </row>
    <row r="50" spans="6:7" ht="12">
      <c r="F50" s="3146"/>
      <c r="G50" s="3146"/>
    </row>
    <row r="51" spans="6:7" ht="12">
      <c r="F51" s="3146"/>
      <c r="G51" s="3146"/>
    </row>
    <row r="53" spans="6:7" ht="12">
      <c r="F53" s="3145"/>
      <c r="G53" s="3145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B1">
      <selection activeCell="I12" sqref="I12"/>
    </sheetView>
  </sheetViews>
  <sheetFormatPr defaultColWidth="9.140625" defaultRowHeight="12.75"/>
  <cols>
    <col min="1" max="1" width="0" style="3147" hidden="1" customWidth="1"/>
    <col min="2" max="2" width="5.00390625" style="3147" customWidth="1"/>
    <col min="3" max="3" width="50.00390625" style="3147" customWidth="1"/>
    <col min="4" max="4" width="15.421875" style="3147" customWidth="1"/>
    <col min="5" max="5" width="10.421875" style="3147" customWidth="1"/>
    <col min="6" max="6" width="7.57421875" style="3147" customWidth="1"/>
    <col min="7" max="7" width="8.8515625" style="3147" customWidth="1"/>
    <col min="8" max="8" width="0" style="3147" hidden="1" customWidth="1"/>
    <col min="9" max="9" width="11.8515625" style="3147" customWidth="1"/>
    <col min="10" max="10" width="8.28125" style="3148" customWidth="1"/>
    <col min="11" max="11" width="3.7109375" style="3149" customWidth="1"/>
    <col min="12" max="16384" width="9.140625" style="3149" customWidth="1"/>
  </cols>
  <sheetData>
    <row r="1" spans="1:10" s="3150" customFormat="1" ht="51" customHeight="1">
      <c r="A1" s="3147"/>
      <c r="B1" s="3483" t="s">
        <v>355</v>
      </c>
      <c r="C1" s="3483"/>
      <c r="D1" s="3483"/>
      <c r="E1" s="3483"/>
      <c r="F1" s="3483"/>
      <c r="G1" s="3483"/>
      <c r="H1" s="3483"/>
      <c r="I1" s="3483"/>
      <c r="J1" s="3148"/>
    </row>
    <row r="2" spans="1:10" s="3150" customFormat="1" ht="15.75" customHeight="1">
      <c r="A2" s="3147"/>
      <c r="B2" s="3151"/>
      <c r="C2" s="3152"/>
      <c r="D2" s="3152"/>
      <c r="E2" s="3152"/>
      <c r="F2" s="3152"/>
      <c r="G2" s="3152"/>
      <c r="H2" s="3152"/>
      <c r="I2" s="3152"/>
      <c r="J2" s="3148"/>
    </row>
    <row r="3" spans="1:12" s="3150" customFormat="1" ht="52.5" customHeight="1">
      <c r="A3" s="3153"/>
      <c r="B3" s="3154" t="s">
        <v>1</v>
      </c>
      <c r="C3" s="3155" t="s">
        <v>2</v>
      </c>
      <c r="D3" s="3155" t="s">
        <v>3</v>
      </c>
      <c r="E3" s="3156" t="s">
        <v>4</v>
      </c>
      <c r="F3" s="3156" t="s">
        <v>5</v>
      </c>
      <c r="G3" s="3156" t="s">
        <v>6</v>
      </c>
      <c r="H3" s="3156"/>
      <c r="I3" s="3157" t="s">
        <v>7</v>
      </c>
      <c r="J3" s="3158"/>
      <c r="K3" s="3159"/>
      <c r="L3" s="3159"/>
    </row>
    <row r="4" spans="1:12" s="3150" customFormat="1" ht="29.25" customHeight="1">
      <c r="A4" s="3147"/>
      <c r="B4" s="3160">
        <v>1</v>
      </c>
      <c r="C4" s="3161" t="s">
        <v>10</v>
      </c>
      <c r="D4" s="3161" t="s">
        <v>11</v>
      </c>
      <c r="E4" s="3162">
        <v>0.2</v>
      </c>
      <c r="F4" s="3162">
        <v>2</v>
      </c>
      <c r="G4" s="3163">
        <v>6500</v>
      </c>
      <c r="H4" s="3163"/>
      <c r="I4" s="3164">
        <v>2600</v>
      </c>
      <c r="J4" s="3165"/>
      <c r="K4" s="3159"/>
      <c r="L4" s="3159"/>
    </row>
    <row r="5" spans="1:12" s="3150" customFormat="1" ht="25.5" customHeight="1">
      <c r="A5" s="3147"/>
      <c r="B5" s="3160">
        <v>2</v>
      </c>
      <c r="C5" s="3161" t="s">
        <v>8</v>
      </c>
      <c r="D5" s="3161" t="s">
        <v>9</v>
      </c>
      <c r="E5" s="3162">
        <v>1</v>
      </c>
      <c r="F5" s="3162">
        <v>1</v>
      </c>
      <c r="G5" s="3163">
        <v>5460</v>
      </c>
      <c r="H5" s="3163"/>
      <c r="I5" s="3164">
        <v>5460</v>
      </c>
      <c r="J5" s="3165"/>
      <c r="K5" s="3159"/>
      <c r="L5" s="3159"/>
    </row>
    <row r="6" spans="1:12" s="3150" customFormat="1" ht="22.5" customHeight="1">
      <c r="A6" s="3147"/>
      <c r="B6" s="3160">
        <v>3</v>
      </c>
      <c r="C6" s="3161" t="s">
        <v>12</v>
      </c>
      <c r="D6" s="3161" t="s">
        <v>13</v>
      </c>
      <c r="E6" s="3162">
        <v>20</v>
      </c>
      <c r="F6" s="3162">
        <v>2</v>
      </c>
      <c r="G6" s="3163">
        <v>146.72</v>
      </c>
      <c r="H6" s="3163"/>
      <c r="I6" s="3164">
        <v>5868.8</v>
      </c>
      <c r="J6" s="3165"/>
      <c r="K6" s="3159"/>
      <c r="L6" s="3159"/>
    </row>
    <row r="7" spans="1:12" s="3150" customFormat="1" ht="42" customHeight="1">
      <c r="A7" s="3147"/>
      <c r="B7" s="3160">
        <v>4</v>
      </c>
      <c r="C7" s="3161" t="s">
        <v>356</v>
      </c>
      <c r="D7" s="3161" t="s">
        <v>15</v>
      </c>
      <c r="E7" s="3162">
        <v>2.8529</v>
      </c>
      <c r="F7" s="3162">
        <v>2</v>
      </c>
      <c r="G7" s="3163">
        <v>1500</v>
      </c>
      <c r="H7" s="3163"/>
      <c r="I7" s="3164">
        <v>8558.7</v>
      </c>
      <c r="J7" s="3165"/>
      <c r="K7" s="3159"/>
      <c r="L7" s="3159"/>
    </row>
    <row r="8" spans="1:12" s="3150" customFormat="1" ht="26.25" customHeight="1">
      <c r="A8" s="3147"/>
      <c r="B8" s="3160">
        <v>5</v>
      </c>
      <c r="C8" s="3161" t="s">
        <v>113</v>
      </c>
      <c r="D8" s="3161" t="s">
        <v>114</v>
      </c>
      <c r="E8" s="3162">
        <v>0.1</v>
      </c>
      <c r="F8" s="3162">
        <v>1</v>
      </c>
      <c r="G8" s="3166">
        <v>4400</v>
      </c>
      <c r="H8" s="3163"/>
      <c r="I8" s="3167">
        <v>440</v>
      </c>
      <c r="J8" s="3165"/>
      <c r="K8" s="3159"/>
      <c r="L8" s="3159"/>
    </row>
    <row r="9" spans="1:12" s="3150" customFormat="1" ht="26.25" customHeight="1">
      <c r="A9" s="3147"/>
      <c r="B9" s="3160">
        <v>6</v>
      </c>
      <c r="C9" s="3161" t="s">
        <v>211</v>
      </c>
      <c r="D9" s="3161" t="s">
        <v>212</v>
      </c>
      <c r="E9" s="3162">
        <v>0.1</v>
      </c>
      <c r="F9" s="3162">
        <v>1</v>
      </c>
      <c r="G9" s="3166">
        <v>9900</v>
      </c>
      <c r="H9" s="3163"/>
      <c r="I9" s="3167">
        <v>990</v>
      </c>
      <c r="J9" s="3165"/>
      <c r="K9" s="3159"/>
      <c r="L9" s="3159"/>
    </row>
    <row r="10" spans="1:12" s="3150" customFormat="1" ht="40.5" customHeight="1">
      <c r="A10" s="3147"/>
      <c r="B10" s="3160">
        <v>7</v>
      </c>
      <c r="C10" s="3161" t="s">
        <v>357</v>
      </c>
      <c r="D10" s="3161" t="s">
        <v>15</v>
      </c>
      <c r="E10" s="3162">
        <v>2.8529</v>
      </c>
      <c r="F10" s="3162">
        <v>2</v>
      </c>
      <c r="G10" s="3163">
        <v>1440</v>
      </c>
      <c r="H10" s="3163"/>
      <c r="I10" s="3164">
        <v>8216.352</v>
      </c>
      <c r="J10" s="3165"/>
      <c r="K10" s="3159"/>
      <c r="L10" s="3159"/>
    </row>
    <row r="11" spans="1:12" s="3150" customFormat="1" ht="32.25" customHeight="1">
      <c r="A11" s="3147"/>
      <c r="B11" s="3160">
        <v>8</v>
      </c>
      <c r="C11" s="3161" t="s">
        <v>17</v>
      </c>
      <c r="D11" s="3161" t="s">
        <v>15</v>
      </c>
      <c r="E11" s="3162">
        <v>2.8529</v>
      </c>
      <c r="F11" s="3162">
        <v>2</v>
      </c>
      <c r="G11" s="3163">
        <v>1320</v>
      </c>
      <c r="H11" s="3163"/>
      <c r="I11" s="3164">
        <v>7531.656</v>
      </c>
      <c r="J11" s="3165"/>
      <c r="K11" s="3159"/>
      <c r="L11" s="3159"/>
    </row>
    <row r="12" spans="1:12" s="3150" customFormat="1" ht="41.25" customHeight="1">
      <c r="A12" s="3147"/>
      <c r="B12" s="3160">
        <v>9</v>
      </c>
      <c r="C12" s="3161" t="s">
        <v>18</v>
      </c>
      <c r="D12" s="3161" t="s">
        <v>19</v>
      </c>
      <c r="E12" s="3162">
        <v>0.7</v>
      </c>
      <c r="F12" s="3162">
        <v>2</v>
      </c>
      <c r="G12" s="3163">
        <v>559.29</v>
      </c>
      <c r="H12" s="3163"/>
      <c r="I12" s="3164">
        <v>783.0059999999999</v>
      </c>
      <c r="J12" s="3165"/>
      <c r="K12" s="3159"/>
      <c r="L12" s="3159"/>
    </row>
    <row r="13" spans="1:12" s="3150" customFormat="1" ht="42" customHeight="1">
      <c r="A13" s="3147"/>
      <c r="B13" s="3160">
        <v>10</v>
      </c>
      <c r="C13" s="3161" t="s">
        <v>20</v>
      </c>
      <c r="D13" s="3161" t="s">
        <v>15</v>
      </c>
      <c r="E13" s="3162">
        <v>2.8529</v>
      </c>
      <c r="F13" s="3162">
        <v>2</v>
      </c>
      <c r="G13" s="3163">
        <v>3003.38</v>
      </c>
      <c r="H13" s="3163"/>
      <c r="I13" s="3164">
        <v>17136.685604000002</v>
      </c>
      <c r="J13" s="3165"/>
      <c r="K13" s="3159"/>
      <c r="L13" s="3159"/>
    </row>
    <row r="14" spans="1:12" s="3150" customFormat="1" ht="57" customHeight="1">
      <c r="A14" s="3147"/>
      <c r="B14" s="3160">
        <v>11</v>
      </c>
      <c r="C14" s="3161" t="s">
        <v>21</v>
      </c>
      <c r="D14" s="3161" t="s">
        <v>15</v>
      </c>
      <c r="E14" s="3162">
        <v>2.8529</v>
      </c>
      <c r="F14" s="3162">
        <v>2</v>
      </c>
      <c r="G14" s="3168">
        <v>1710</v>
      </c>
      <c r="H14" s="3168"/>
      <c r="I14" s="3164">
        <v>9756.918</v>
      </c>
      <c r="J14" s="3165"/>
      <c r="K14" s="3159"/>
      <c r="L14" s="3159"/>
    </row>
    <row r="15" spans="1:12" s="3150" customFormat="1" ht="26.25" customHeight="1">
      <c r="A15" s="3147"/>
      <c r="B15" s="3160">
        <v>12</v>
      </c>
      <c r="C15" s="3161" t="s">
        <v>22</v>
      </c>
      <c r="D15" s="3161" t="s">
        <v>23</v>
      </c>
      <c r="E15" s="3162">
        <v>1</v>
      </c>
      <c r="F15" s="3162">
        <v>2</v>
      </c>
      <c r="G15" s="3163">
        <v>5060.23</v>
      </c>
      <c r="H15" s="3163"/>
      <c r="I15" s="3164">
        <v>10120.46</v>
      </c>
      <c r="J15" s="3165"/>
      <c r="K15" s="3159"/>
      <c r="L15" s="3159"/>
    </row>
    <row r="16" spans="1:12" s="3150" customFormat="1" ht="24.75" customHeight="1">
      <c r="A16" s="3147"/>
      <c r="B16" s="3160">
        <v>13</v>
      </c>
      <c r="C16" s="3161" t="s">
        <v>24</v>
      </c>
      <c r="D16" s="3161" t="s">
        <v>15</v>
      </c>
      <c r="E16" s="3162">
        <v>2.8529</v>
      </c>
      <c r="F16" s="3162">
        <v>1</v>
      </c>
      <c r="G16" s="3163">
        <v>19.7</v>
      </c>
      <c r="H16" s="3163"/>
      <c r="I16" s="3164">
        <v>56.20213</v>
      </c>
      <c r="J16" s="3165"/>
      <c r="K16" s="3159"/>
      <c r="L16" s="3159"/>
    </row>
    <row r="17" spans="1:12" s="3150" customFormat="1" ht="24.75" customHeight="1">
      <c r="A17" s="3147"/>
      <c r="B17" s="3160">
        <v>14</v>
      </c>
      <c r="C17" s="3161" t="s">
        <v>25</v>
      </c>
      <c r="D17" s="3161" t="s">
        <v>15</v>
      </c>
      <c r="E17" s="3162">
        <v>2.8529</v>
      </c>
      <c r="F17" s="3162">
        <v>1</v>
      </c>
      <c r="G17" s="3169">
        <v>9936</v>
      </c>
      <c r="H17" s="3169"/>
      <c r="I17" s="3164">
        <v>28346.4144</v>
      </c>
      <c r="J17" s="3165"/>
      <c r="K17" s="3159"/>
      <c r="L17" s="3159"/>
    </row>
    <row r="18" spans="1:12" s="3150" customFormat="1" ht="24.75" customHeight="1">
      <c r="A18" s="3147"/>
      <c r="B18" s="3160">
        <v>15</v>
      </c>
      <c r="C18" s="3161" t="s">
        <v>26</v>
      </c>
      <c r="D18" s="3161" t="s">
        <v>9</v>
      </c>
      <c r="E18" s="3162">
        <v>1</v>
      </c>
      <c r="F18" s="3162">
        <v>2</v>
      </c>
      <c r="G18" s="3169">
        <v>3036.14</v>
      </c>
      <c r="H18" s="3169"/>
      <c r="I18" s="3164">
        <v>6072.28</v>
      </c>
      <c r="J18" s="3165"/>
      <c r="K18" s="3159"/>
      <c r="L18" s="3159"/>
    </row>
    <row r="19" spans="1:12" s="3150" customFormat="1" ht="87" customHeight="1">
      <c r="A19" s="3147"/>
      <c r="B19" s="3160">
        <v>16</v>
      </c>
      <c r="C19" s="3161" t="s">
        <v>258</v>
      </c>
      <c r="D19" s="3161" t="s">
        <v>28</v>
      </c>
      <c r="E19" s="3162">
        <v>2</v>
      </c>
      <c r="F19" s="3162">
        <v>12</v>
      </c>
      <c r="G19" s="3168">
        <v>266.33</v>
      </c>
      <c r="H19" s="3168"/>
      <c r="I19" s="3164">
        <v>6391.92</v>
      </c>
      <c r="J19" s="3165"/>
      <c r="K19" s="3159"/>
      <c r="L19" s="3159"/>
    </row>
    <row r="20" spans="1:12" s="3150" customFormat="1" ht="46.5" customHeight="1">
      <c r="A20" s="3147"/>
      <c r="B20" s="3160">
        <v>17</v>
      </c>
      <c r="C20" s="3161" t="s">
        <v>358</v>
      </c>
      <c r="D20" s="3161" t="s">
        <v>30</v>
      </c>
      <c r="E20" s="3162">
        <v>2.8529</v>
      </c>
      <c r="F20" s="3162">
        <v>1</v>
      </c>
      <c r="G20" s="3163">
        <v>14039</v>
      </c>
      <c r="H20" s="3163"/>
      <c r="I20" s="3164">
        <v>40051.8631</v>
      </c>
      <c r="J20" s="3165"/>
      <c r="K20" s="3159"/>
      <c r="L20" s="3159"/>
    </row>
    <row r="21" spans="1:12" s="3150" customFormat="1" ht="24" customHeight="1">
      <c r="A21" s="3147"/>
      <c r="B21" s="3160">
        <v>18</v>
      </c>
      <c r="C21" s="3161" t="s">
        <v>32</v>
      </c>
      <c r="D21" s="3161" t="s">
        <v>33</v>
      </c>
      <c r="E21" s="3162">
        <v>300</v>
      </c>
      <c r="F21" s="3162" t="s">
        <v>34</v>
      </c>
      <c r="G21" s="3163">
        <v>22.39</v>
      </c>
      <c r="H21" s="3163"/>
      <c r="I21" s="3164">
        <v>6717</v>
      </c>
      <c r="J21" s="3165"/>
      <c r="K21" s="3159"/>
      <c r="L21" s="3159"/>
    </row>
    <row r="22" spans="1:12" s="3150" customFormat="1" ht="27.75" customHeight="1">
      <c r="A22" s="3147"/>
      <c r="B22" s="3160">
        <v>19</v>
      </c>
      <c r="C22" s="3161" t="s">
        <v>35</v>
      </c>
      <c r="D22" s="3161" t="s">
        <v>36</v>
      </c>
      <c r="E22" s="3162">
        <v>1</v>
      </c>
      <c r="F22" s="3162" t="s">
        <v>34</v>
      </c>
      <c r="G22" s="3163">
        <v>408.6</v>
      </c>
      <c r="H22" s="3163"/>
      <c r="I22" s="3164">
        <v>408.6</v>
      </c>
      <c r="J22" s="3165"/>
      <c r="K22" s="3159"/>
      <c r="L22" s="3159"/>
    </row>
    <row r="23" spans="1:12" s="3150" customFormat="1" ht="24.75" customHeight="1">
      <c r="A23" s="3147"/>
      <c r="B23" s="3160">
        <v>20</v>
      </c>
      <c r="C23" s="3161" t="s">
        <v>37</v>
      </c>
      <c r="D23" s="3161" t="s">
        <v>38</v>
      </c>
      <c r="E23" s="3162">
        <v>200</v>
      </c>
      <c r="F23" s="3162" t="s">
        <v>34</v>
      </c>
      <c r="G23" s="3163">
        <v>20.13</v>
      </c>
      <c r="H23" s="3163"/>
      <c r="I23" s="3164">
        <v>4026</v>
      </c>
      <c r="J23" s="3165"/>
      <c r="K23" s="3159"/>
      <c r="L23" s="3170"/>
    </row>
    <row r="24" spans="1:12" s="3150" customFormat="1" ht="36" customHeight="1">
      <c r="A24" s="3147"/>
      <c r="B24" s="3160">
        <v>21</v>
      </c>
      <c r="C24" s="3161" t="s">
        <v>39</v>
      </c>
      <c r="D24" s="3161" t="s">
        <v>33</v>
      </c>
      <c r="E24" s="3162">
        <v>200</v>
      </c>
      <c r="F24" s="3162" t="s">
        <v>34</v>
      </c>
      <c r="G24" s="3163">
        <v>41.8</v>
      </c>
      <c r="H24" s="3163"/>
      <c r="I24" s="3164">
        <v>8360</v>
      </c>
      <c r="J24" s="3165"/>
      <c r="K24" s="3159"/>
      <c r="L24" s="3159"/>
    </row>
    <row r="25" spans="1:12" s="3150" customFormat="1" ht="33.75" customHeight="1">
      <c r="A25" s="3147"/>
      <c r="B25" s="3160">
        <v>22</v>
      </c>
      <c r="C25" s="3161" t="s">
        <v>40</v>
      </c>
      <c r="D25" s="3161" t="s">
        <v>38</v>
      </c>
      <c r="E25" s="3162">
        <v>160</v>
      </c>
      <c r="F25" s="3162" t="s">
        <v>34</v>
      </c>
      <c r="G25" s="3163">
        <v>170.7</v>
      </c>
      <c r="H25" s="3163"/>
      <c r="I25" s="3164">
        <v>27312</v>
      </c>
      <c r="J25" s="3165"/>
      <c r="K25" s="3159"/>
      <c r="L25" s="3159"/>
    </row>
    <row r="26" spans="1:12" s="3150" customFormat="1" ht="36" customHeight="1">
      <c r="A26" s="3147"/>
      <c r="B26" s="3160">
        <v>23</v>
      </c>
      <c r="C26" s="3161" t="s">
        <v>41</v>
      </c>
      <c r="D26" s="3161" t="s">
        <v>38</v>
      </c>
      <c r="E26" s="3162">
        <v>50</v>
      </c>
      <c r="F26" s="3162" t="s">
        <v>34</v>
      </c>
      <c r="G26" s="3163">
        <v>183.3</v>
      </c>
      <c r="H26" s="3163"/>
      <c r="I26" s="3164">
        <v>9165</v>
      </c>
      <c r="J26" s="3165"/>
      <c r="K26" s="3159"/>
      <c r="L26" s="3159"/>
    </row>
    <row r="27" spans="1:12" s="3150" customFormat="1" ht="33.75" customHeight="1">
      <c r="A27" s="3147"/>
      <c r="B27" s="3160">
        <v>24</v>
      </c>
      <c r="C27" s="3161" t="s">
        <v>42</v>
      </c>
      <c r="D27" s="3161" t="s">
        <v>38</v>
      </c>
      <c r="E27" s="3162">
        <v>100</v>
      </c>
      <c r="F27" s="3162" t="s">
        <v>34</v>
      </c>
      <c r="G27" s="3163">
        <v>36.39</v>
      </c>
      <c r="H27" s="3163"/>
      <c r="I27" s="3164">
        <v>3639</v>
      </c>
      <c r="J27" s="3165"/>
      <c r="K27" s="3159"/>
      <c r="L27" s="3159"/>
    </row>
    <row r="28" spans="1:12" s="3150" customFormat="1" ht="36" customHeight="1">
      <c r="A28" s="3147"/>
      <c r="B28" s="3160">
        <v>25</v>
      </c>
      <c r="C28" s="3161" t="s">
        <v>43</v>
      </c>
      <c r="D28" s="3161" t="s">
        <v>38</v>
      </c>
      <c r="E28" s="3162">
        <v>100</v>
      </c>
      <c r="F28" s="3162" t="s">
        <v>34</v>
      </c>
      <c r="G28" s="3163">
        <v>137</v>
      </c>
      <c r="H28" s="3163"/>
      <c r="I28" s="3164">
        <v>13700</v>
      </c>
      <c r="J28" s="3165"/>
      <c r="K28" s="3159"/>
      <c r="L28" s="3159"/>
    </row>
    <row r="29" spans="1:12" s="3150" customFormat="1" ht="21" customHeight="1">
      <c r="A29" s="3147"/>
      <c r="B29" s="3160">
        <v>26</v>
      </c>
      <c r="C29" s="3161" t="s">
        <v>44</v>
      </c>
      <c r="D29" s="3161" t="s">
        <v>45</v>
      </c>
      <c r="E29" s="3162">
        <v>0.42</v>
      </c>
      <c r="F29" s="3162">
        <v>2</v>
      </c>
      <c r="G29" s="3163">
        <v>1514.7</v>
      </c>
      <c r="H29" s="3163"/>
      <c r="I29" s="3164">
        <v>1272.348</v>
      </c>
      <c r="J29" s="3165"/>
      <c r="K29" s="3159"/>
      <c r="L29" s="3159"/>
    </row>
    <row r="30" spans="2:12" ht="26.25" customHeight="1">
      <c r="B30" s="3160">
        <v>27</v>
      </c>
      <c r="C30" s="3161" t="s">
        <v>50</v>
      </c>
      <c r="D30" s="3161" t="s">
        <v>15</v>
      </c>
      <c r="E30" s="3162">
        <v>2.8529</v>
      </c>
      <c r="F30" s="3162">
        <v>12</v>
      </c>
      <c r="G30" s="3163">
        <v>3290</v>
      </c>
      <c r="H30" s="3163"/>
      <c r="I30" s="3164">
        <v>112632.492</v>
      </c>
      <c r="J30" s="3165"/>
      <c r="K30" s="3171"/>
      <c r="L30" s="3171"/>
    </row>
    <row r="31" spans="2:12" ht="26.25" customHeight="1">
      <c r="B31" s="3160">
        <v>28</v>
      </c>
      <c r="C31" s="3161" t="s">
        <v>359</v>
      </c>
      <c r="D31" s="3161"/>
      <c r="E31" s="3162"/>
      <c r="F31" s="3162" t="s">
        <v>47</v>
      </c>
      <c r="G31" s="3163"/>
      <c r="H31" s="3163"/>
      <c r="I31" s="3164">
        <v>44025.9528</v>
      </c>
      <c r="J31" s="3165"/>
      <c r="K31" s="3171"/>
      <c r="L31" s="3171"/>
    </row>
    <row r="32" spans="2:12" ht="21.75" customHeight="1">
      <c r="B32" s="3160">
        <v>29</v>
      </c>
      <c r="C32" s="3161" t="s">
        <v>48</v>
      </c>
      <c r="D32" s="3161" t="s">
        <v>38</v>
      </c>
      <c r="E32" s="3162">
        <v>2.8529</v>
      </c>
      <c r="F32" s="3162">
        <v>12</v>
      </c>
      <c r="G32" s="3163">
        <v>210</v>
      </c>
      <c r="H32" s="3163"/>
      <c r="I32" s="3164">
        <v>7189.308</v>
      </c>
      <c r="J32" s="3165"/>
      <c r="K32" s="3171"/>
      <c r="L32" s="3171"/>
    </row>
    <row r="33" spans="2:12" ht="21.75" customHeight="1">
      <c r="B33" s="3160">
        <v>30</v>
      </c>
      <c r="C33" s="3161" t="s">
        <v>51</v>
      </c>
      <c r="D33" s="3161"/>
      <c r="E33" s="3162"/>
      <c r="F33" s="3162"/>
      <c r="G33" s="3163"/>
      <c r="H33" s="3163"/>
      <c r="I33" s="3164">
        <v>26942.33</v>
      </c>
      <c r="J33" s="3165"/>
      <c r="K33" s="3171"/>
      <c r="L33" s="3171"/>
    </row>
    <row r="34" spans="2:12" ht="21.75" customHeight="1">
      <c r="B34" s="3160">
        <v>31</v>
      </c>
      <c r="C34" s="3161" t="s">
        <v>64</v>
      </c>
      <c r="D34" s="3161"/>
      <c r="E34" s="3172"/>
      <c r="F34" s="3172"/>
      <c r="G34" s="3172"/>
      <c r="H34" s="3172"/>
      <c r="I34" s="3164">
        <v>10000</v>
      </c>
      <c r="J34" s="3165"/>
      <c r="K34" s="3171"/>
      <c r="L34" s="3171"/>
    </row>
    <row r="35" spans="2:12" ht="21.75" customHeight="1">
      <c r="B35" s="3160">
        <v>32</v>
      </c>
      <c r="C35" s="3173" t="s">
        <v>269</v>
      </c>
      <c r="D35" s="3174" t="s">
        <v>203</v>
      </c>
      <c r="E35" s="3175">
        <v>50</v>
      </c>
      <c r="F35" s="3175">
        <v>1</v>
      </c>
      <c r="G35" s="3175">
        <v>127</v>
      </c>
      <c r="H35" s="3175"/>
      <c r="I35" s="3176">
        <v>6350</v>
      </c>
      <c r="J35" s="3165"/>
      <c r="K35" s="3171"/>
      <c r="L35" s="3171"/>
    </row>
    <row r="36" spans="2:12" ht="21.75" customHeight="1">
      <c r="B36" s="3160">
        <v>33</v>
      </c>
      <c r="C36" s="3161" t="s">
        <v>360</v>
      </c>
      <c r="D36" s="3161" t="s">
        <v>69</v>
      </c>
      <c r="E36" s="3162">
        <v>4</v>
      </c>
      <c r="F36" s="3162">
        <v>1</v>
      </c>
      <c r="G36" s="3166">
        <v>3000</v>
      </c>
      <c r="H36" s="3163"/>
      <c r="I36" s="3167">
        <v>12000</v>
      </c>
      <c r="J36" s="3165"/>
      <c r="K36" s="3171"/>
      <c r="L36" s="3171"/>
    </row>
    <row r="37" spans="1:12" s="3150" customFormat="1" ht="18" customHeight="1">
      <c r="A37" s="3147"/>
      <c r="B37" s="3160">
        <v>34</v>
      </c>
      <c r="C37" s="3161" t="s">
        <v>107</v>
      </c>
      <c r="D37" s="3161" t="s">
        <v>66</v>
      </c>
      <c r="E37" s="3172">
        <v>90</v>
      </c>
      <c r="F37" s="3172">
        <v>1</v>
      </c>
      <c r="G37" s="3172">
        <v>1443.34</v>
      </c>
      <c r="H37" s="3172"/>
      <c r="I37" s="3164">
        <v>129900.6</v>
      </c>
      <c r="J37" s="3165"/>
      <c r="K37" s="3159"/>
      <c r="L37" s="3159"/>
    </row>
    <row r="38" spans="2:12" ht="24" customHeight="1">
      <c r="B38" s="3160">
        <v>35</v>
      </c>
      <c r="C38" s="3177" t="s">
        <v>60</v>
      </c>
      <c r="D38" s="3177" t="s">
        <v>38</v>
      </c>
      <c r="E38" s="3162">
        <v>20</v>
      </c>
      <c r="F38" s="3162">
        <v>2</v>
      </c>
      <c r="G38" s="3163">
        <v>39</v>
      </c>
      <c r="H38" s="3163"/>
      <c r="I38" s="3178">
        <v>1560</v>
      </c>
      <c r="J38" s="3165"/>
      <c r="K38" s="3171"/>
      <c r="L38" s="3171"/>
    </row>
    <row r="39" spans="2:12" ht="12">
      <c r="B39" s="3179" t="s">
        <v>53</v>
      </c>
      <c r="C39" s="3179"/>
      <c r="D39" s="3179"/>
      <c r="E39" s="3179"/>
      <c r="F39" s="3179"/>
      <c r="G39" s="3180"/>
      <c r="H39" s="3180"/>
      <c r="I39" s="3181">
        <v>583581.8880340001</v>
      </c>
      <c r="J39" s="3165"/>
      <c r="K39" s="3171"/>
      <c r="L39" s="3171"/>
    </row>
    <row r="41" ht="12">
      <c r="I41" s="3182"/>
    </row>
    <row r="42" spans="5:8" ht="12">
      <c r="E42" s="3183"/>
      <c r="F42" s="3184"/>
      <c r="G42" s="3184"/>
      <c r="H42" s="3182"/>
    </row>
    <row r="43" spans="5:7" ht="12">
      <c r="E43" s="3183" t="s">
        <v>54</v>
      </c>
      <c r="F43" s="3184"/>
      <c r="G43" s="3184"/>
    </row>
    <row r="44" ht="12">
      <c r="E44" s="3185" t="s">
        <v>54</v>
      </c>
    </row>
    <row r="45" spans="6:8" ht="12">
      <c r="F45" s="3183"/>
      <c r="G45" s="3183"/>
      <c r="H45" s="3183"/>
    </row>
    <row r="46" spans="6:8" ht="12">
      <c r="F46" s="3183"/>
      <c r="G46" s="3183"/>
      <c r="H46" s="3183"/>
    </row>
    <row r="48" spans="6:8" ht="12">
      <c r="F48" s="3184"/>
      <c r="G48" s="3184"/>
      <c r="H48" s="3184"/>
    </row>
  </sheetData>
  <sheetProtection selectLockedCells="1" selectUnlockedCells="1"/>
  <mergeCells count="1">
    <mergeCell ref="B1:I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B1">
      <selection activeCell="H12" sqref="H12"/>
    </sheetView>
  </sheetViews>
  <sheetFormatPr defaultColWidth="9.140625" defaultRowHeight="12.75"/>
  <cols>
    <col min="1" max="1" width="0" style="3186" hidden="1" customWidth="1"/>
    <col min="2" max="2" width="5.28125" style="3186" customWidth="1"/>
    <col min="3" max="3" width="50.00390625" style="3186" customWidth="1"/>
    <col min="4" max="4" width="15.421875" style="3186" customWidth="1"/>
    <col min="5" max="5" width="9.8515625" style="3186" customWidth="1"/>
    <col min="6" max="6" width="8.140625" style="3186" customWidth="1"/>
    <col min="7" max="7" width="8.8515625" style="3186" customWidth="1"/>
    <col min="8" max="8" width="12.28125" style="3186" customWidth="1"/>
    <col min="9" max="9" width="6.140625" style="3187" customWidth="1"/>
    <col min="10" max="10" width="2.421875" style="3188" customWidth="1"/>
    <col min="11" max="11" width="7.140625" style="3188" customWidth="1"/>
    <col min="12" max="16384" width="9.140625" style="3188" customWidth="1"/>
  </cols>
  <sheetData>
    <row r="1" spans="1:9" s="3189" customFormat="1" ht="33" customHeight="1">
      <c r="A1" s="3186"/>
      <c r="B1" s="3484" t="s">
        <v>361</v>
      </c>
      <c r="C1" s="3484"/>
      <c r="D1" s="3484"/>
      <c r="E1" s="3484"/>
      <c r="F1" s="3484"/>
      <c r="G1" s="3484"/>
      <c r="H1" s="3484"/>
      <c r="I1" s="3187"/>
    </row>
    <row r="2" spans="1:9" s="3189" customFormat="1" ht="14.25" customHeight="1">
      <c r="A2" s="3186"/>
      <c r="B2" s="3190"/>
      <c r="C2" s="3190"/>
      <c r="D2" s="3190"/>
      <c r="E2" s="3190"/>
      <c r="F2" s="3190"/>
      <c r="G2" s="3190"/>
      <c r="H2" s="3190"/>
      <c r="I2" s="3187"/>
    </row>
    <row r="3" spans="1:11" s="3189" customFormat="1" ht="52.5" customHeight="1">
      <c r="A3" s="3191"/>
      <c r="B3" s="3192" t="s">
        <v>1</v>
      </c>
      <c r="C3" s="3193" t="s">
        <v>2</v>
      </c>
      <c r="D3" s="3193" t="s">
        <v>3</v>
      </c>
      <c r="E3" s="3194" t="s">
        <v>4</v>
      </c>
      <c r="F3" s="3194" t="s">
        <v>5</v>
      </c>
      <c r="G3" s="3194" t="s">
        <v>6</v>
      </c>
      <c r="H3" s="3195" t="s">
        <v>7</v>
      </c>
      <c r="I3" s="3196"/>
      <c r="J3" s="3197"/>
      <c r="K3" s="3197"/>
    </row>
    <row r="4" spans="1:11" s="3189" customFormat="1" ht="21" customHeight="1">
      <c r="A4" s="3186"/>
      <c r="B4" s="3198">
        <v>1</v>
      </c>
      <c r="C4" s="3199" t="s">
        <v>8</v>
      </c>
      <c r="D4" s="3199" t="s">
        <v>9</v>
      </c>
      <c r="E4" s="3200">
        <v>1</v>
      </c>
      <c r="F4" s="3200">
        <v>2</v>
      </c>
      <c r="G4" s="3201">
        <v>5460</v>
      </c>
      <c r="H4" s="3202">
        <v>10920</v>
      </c>
      <c r="I4" s="3203"/>
      <c r="J4" s="3197"/>
      <c r="K4" s="3197"/>
    </row>
    <row r="5" spans="1:11" s="3189" customFormat="1" ht="25.5" customHeight="1">
      <c r="A5" s="3186"/>
      <c r="B5" s="3198">
        <v>2</v>
      </c>
      <c r="C5" s="3199" t="s">
        <v>10</v>
      </c>
      <c r="D5" s="3199" t="s">
        <v>11</v>
      </c>
      <c r="E5" s="3200">
        <v>1</v>
      </c>
      <c r="F5" s="3200">
        <v>2</v>
      </c>
      <c r="G5" s="3201">
        <v>6500</v>
      </c>
      <c r="H5" s="3202">
        <v>13000</v>
      </c>
      <c r="I5" s="3203"/>
      <c r="J5" s="3197"/>
      <c r="K5" s="3197"/>
    </row>
    <row r="6" spans="1:11" s="3189" customFormat="1" ht="18.75" customHeight="1">
      <c r="A6" s="3186"/>
      <c r="B6" s="3198">
        <v>3</v>
      </c>
      <c r="C6" s="3199" t="s">
        <v>12</v>
      </c>
      <c r="D6" s="3199" t="s">
        <v>13</v>
      </c>
      <c r="E6" s="3200">
        <v>85</v>
      </c>
      <c r="F6" s="3200">
        <v>2</v>
      </c>
      <c r="G6" s="3201">
        <v>146.72</v>
      </c>
      <c r="H6" s="3202">
        <v>24942.4</v>
      </c>
      <c r="I6" s="3203"/>
      <c r="J6" s="3197"/>
      <c r="K6" s="3197"/>
    </row>
    <row r="7" spans="1:11" s="3189" customFormat="1" ht="21" customHeight="1">
      <c r="A7" s="3186"/>
      <c r="B7" s="3198">
        <v>4</v>
      </c>
      <c r="C7" s="3199" t="s">
        <v>14</v>
      </c>
      <c r="D7" s="3204" t="s">
        <v>15</v>
      </c>
      <c r="E7" s="3200">
        <v>5.9799</v>
      </c>
      <c r="F7" s="3200">
        <v>2</v>
      </c>
      <c r="G7" s="3201">
        <v>1500</v>
      </c>
      <c r="H7" s="3202">
        <v>17939.7</v>
      </c>
      <c r="I7" s="3203"/>
      <c r="J7" s="3197"/>
      <c r="K7" s="3197"/>
    </row>
    <row r="8" spans="1:11" s="3189" customFormat="1" ht="28.5" customHeight="1">
      <c r="A8" s="3186"/>
      <c r="B8" s="3198">
        <v>5</v>
      </c>
      <c r="C8" s="3199" t="s">
        <v>16</v>
      </c>
      <c r="D8" s="3204" t="s">
        <v>15</v>
      </c>
      <c r="E8" s="3200">
        <v>5.9799</v>
      </c>
      <c r="F8" s="3200">
        <v>2</v>
      </c>
      <c r="G8" s="3201">
        <v>1440</v>
      </c>
      <c r="H8" s="3202">
        <v>17222.112</v>
      </c>
      <c r="I8" s="3203"/>
      <c r="J8" s="3197"/>
      <c r="K8" s="3197"/>
    </row>
    <row r="9" spans="1:11" s="3189" customFormat="1" ht="29.25" customHeight="1">
      <c r="A9" s="3186"/>
      <c r="B9" s="3198">
        <v>6</v>
      </c>
      <c r="C9" s="3199" t="s">
        <v>17</v>
      </c>
      <c r="D9" s="3204" t="s">
        <v>15</v>
      </c>
      <c r="E9" s="3200">
        <v>5.9799</v>
      </c>
      <c r="F9" s="3200">
        <v>2</v>
      </c>
      <c r="G9" s="3201">
        <v>1320</v>
      </c>
      <c r="H9" s="3202">
        <v>15786.936</v>
      </c>
      <c r="I9" s="3203"/>
      <c r="J9" s="3197"/>
      <c r="K9" s="3197"/>
    </row>
    <row r="10" spans="1:11" s="3189" customFormat="1" ht="28.5" customHeight="1">
      <c r="A10" s="3186"/>
      <c r="B10" s="3198">
        <v>7</v>
      </c>
      <c r="C10" s="3199" t="s">
        <v>18</v>
      </c>
      <c r="D10" s="3204" t="s">
        <v>19</v>
      </c>
      <c r="E10" s="3200">
        <v>0.8</v>
      </c>
      <c r="F10" s="3200">
        <v>2</v>
      </c>
      <c r="G10" s="3201">
        <v>559.29</v>
      </c>
      <c r="H10" s="3202">
        <v>894.864</v>
      </c>
      <c r="I10" s="3203"/>
      <c r="J10" s="3197"/>
      <c r="K10" s="3197"/>
    </row>
    <row r="11" spans="1:11" s="3189" customFormat="1" ht="37.5" customHeight="1">
      <c r="A11" s="3186"/>
      <c r="B11" s="3198">
        <v>8</v>
      </c>
      <c r="C11" s="3199" t="s">
        <v>20</v>
      </c>
      <c r="D11" s="3204" t="s">
        <v>15</v>
      </c>
      <c r="E11" s="3200">
        <v>5.9799</v>
      </c>
      <c r="F11" s="3200">
        <v>2</v>
      </c>
      <c r="G11" s="3201">
        <v>3003.38</v>
      </c>
      <c r="H11" s="3202">
        <v>35919.824124</v>
      </c>
      <c r="I11" s="3203"/>
      <c r="J11" s="3197"/>
      <c r="K11" s="3197"/>
    </row>
    <row r="12" spans="1:11" s="3189" customFormat="1" ht="54.75" customHeight="1">
      <c r="A12" s="3186"/>
      <c r="B12" s="3198">
        <v>9</v>
      </c>
      <c r="C12" s="3199" t="s">
        <v>21</v>
      </c>
      <c r="D12" s="3204" t="s">
        <v>15</v>
      </c>
      <c r="E12" s="3200">
        <v>5.9799</v>
      </c>
      <c r="F12" s="3200">
        <v>2</v>
      </c>
      <c r="G12" s="3205">
        <v>1710</v>
      </c>
      <c r="H12" s="3202">
        <v>20451.257999999998</v>
      </c>
      <c r="I12" s="3203"/>
      <c r="J12" s="3197"/>
      <c r="K12" s="3197"/>
    </row>
    <row r="13" spans="1:11" s="3189" customFormat="1" ht="29.25" customHeight="1">
      <c r="A13" s="3186"/>
      <c r="B13" s="3198">
        <v>10</v>
      </c>
      <c r="C13" s="3199" t="s">
        <v>22</v>
      </c>
      <c r="D13" s="3204" t="s">
        <v>23</v>
      </c>
      <c r="E13" s="3200">
        <v>1</v>
      </c>
      <c r="F13" s="3200">
        <v>2</v>
      </c>
      <c r="G13" s="3201">
        <v>5060.23</v>
      </c>
      <c r="H13" s="3202">
        <v>10120.46</v>
      </c>
      <c r="I13" s="3203"/>
      <c r="J13" s="3197"/>
      <c r="K13" s="3197"/>
    </row>
    <row r="14" spans="1:11" s="3189" customFormat="1" ht="22.5" customHeight="1">
      <c r="A14" s="3186"/>
      <c r="B14" s="3198">
        <v>11</v>
      </c>
      <c r="C14" s="3199" t="s">
        <v>24</v>
      </c>
      <c r="D14" s="3204" t="s">
        <v>15</v>
      </c>
      <c r="E14" s="3200">
        <v>5.9799</v>
      </c>
      <c r="F14" s="3200">
        <v>2</v>
      </c>
      <c r="G14" s="3201">
        <v>19.7</v>
      </c>
      <c r="H14" s="3202">
        <v>235.60806</v>
      </c>
      <c r="I14" s="3203"/>
      <c r="J14" s="3197"/>
      <c r="K14" s="3197"/>
    </row>
    <row r="15" spans="1:11" s="3189" customFormat="1" ht="30" customHeight="1">
      <c r="A15" s="3186"/>
      <c r="B15" s="3198">
        <v>12</v>
      </c>
      <c r="C15" s="3199" t="s">
        <v>25</v>
      </c>
      <c r="D15" s="3204" t="s">
        <v>15</v>
      </c>
      <c r="E15" s="3200">
        <v>5.9799</v>
      </c>
      <c r="F15" s="3200">
        <v>1</v>
      </c>
      <c r="G15" s="3206">
        <v>9936</v>
      </c>
      <c r="H15" s="3202">
        <v>59416.2864</v>
      </c>
      <c r="I15" s="3203"/>
      <c r="J15" s="3197"/>
      <c r="K15" s="3197"/>
    </row>
    <row r="16" spans="1:11" s="3189" customFormat="1" ht="19.5" customHeight="1">
      <c r="A16" s="3186"/>
      <c r="B16" s="3198">
        <v>13</v>
      </c>
      <c r="C16" s="3199" t="s">
        <v>26</v>
      </c>
      <c r="D16" s="3199" t="s">
        <v>9</v>
      </c>
      <c r="E16" s="3200">
        <v>1</v>
      </c>
      <c r="F16" s="3200">
        <v>2</v>
      </c>
      <c r="G16" s="3206">
        <v>3036.14</v>
      </c>
      <c r="H16" s="3202">
        <v>6072.28</v>
      </c>
      <c r="I16" s="3203"/>
      <c r="J16" s="3197"/>
      <c r="K16" s="3197"/>
    </row>
    <row r="17" spans="1:11" s="3189" customFormat="1" ht="88.5" customHeight="1">
      <c r="A17" s="3186"/>
      <c r="B17" s="3198">
        <v>14</v>
      </c>
      <c r="C17" s="3199" t="s">
        <v>258</v>
      </c>
      <c r="D17" s="3199" t="s">
        <v>28</v>
      </c>
      <c r="E17" s="3200">
        <v>4</v>
      </c>
      <c r="F17" s="3200">
        <v>12</v>
      </c>
      <c r="G17" s="3205">
        <v>266.33</v>
      </c>
      <c r="H17" s="3202">
        <v>12783.84</v>
      </c>
      <c r="I17" s="3203"/>
      <c r="J17" s="3197"/>
      <c r="K17" s="3197"/>
    </row>
    <row r="18" spans="1:11" s="3189" customFormat="1" ht="16.5" customHeight="1">
      <c r="A18" s="3186"/>
      <c r="B18" s="3198">
        <v>15</v>
      </c>
      <c r="C18" s="3199" t="s">
        <v>31</v>
      </c>
      <c r="D18" s="3199" t="s">
        <v>28</v>
      </c>
      <c r="E18" s="3200">
        <v>4</v>
      </c>
      <c r="F18" s="3200">
        <v>2</v>
      </c>
      <c r="G18" s="3205">
        <v>2000</v>
      </c>
      <c r="H18" s="3202">
        <v>16000</v>
      </c>
      <c r="I18" s="3203"/>
      <c r="J18" s="3197"/>
      <c r="K18" s="3197"/>
    </row>
    <row r="19" spans="1:11" s="3189" customFormat="1" ht="36" customHeight="1">
      <c r="A19" s="3186"/>
      <c r="B19" s="3198">
        <v>16</v>
      </c>
      <c r="C19" s="3199" t="s">
        <v>29</v>
      </c>
      <c r="D19" s="3204" t="s">
        <v>30</v>
      </c>
      <c r="E19" s="3200">
        <v>5.9799</v>
      </c>
      <c r="F19" s="3200">
        <v>1</v>
      </c>
      <c r="G19" s="3201">
        <v>14039</v>
      </c>
      <c r="H19" s="3202">
        <v>83951.8161</v>
      </c>
      <c r="I19" s="3203"/>
      <c r="J19" s="3197"/>
      <c r="K19" s="3197"/>
    </row>
    <row r="20" spans="1:11" s="3189" customFormat="1" ht="21" customHeight="1">
      <c r="A20" s="3186"/>
      <c r="B20" s="3198">
        <v>17</v>
      </c>
      <c r="C20" s="3199" t="s">
        <v>32</v>
      </c>
      <c r="D20" s="3199" t="s">
        <v>33</v>
      </c>
      <c r="E20" s="3200">
        <v>850</v>
      </c>
      <c r="F20" s="3207" t="s">
        <v>34</v>
      </c>
      <c r="G20" s="3201">
        <v>22.39</v>
      </c>
      <c r="H20" s="3202">
        <v>19031.5</v>
      </c>
      <c r="I20" s="3203"/>
      <c r="J20" s="3197"/>
      <c r="K20" s="3197"/>
    </row>
    <row r="21" spans="1:11" s="3189" customFormat="1" ht="21.75" customHeight="1">
      <c r="A21" s="3186"/>
      <c r="B21" s="3198">
        <v>18</v>
      </c>
      <c r="C21" s="3199" t="s">
        <v>35</v>
      </c>
      <c r="D21" s="3199" t="s">
        <v>36</v>
      </c>
      <c r="E21" s="3200">
        <v>1</v>
      </c>
      <c r="F21" s="3207" t="s">
        <v>34</v>
      </c>
      <c r="G21" s="3201">
        <v>408.6</v>
      </c>
      <c r="H21" s="3202">
        <v>408.6</v>
      </c>
      <c r="I21" s="3203"/>
      <c r="J21" s="3197"/>
      <c r="K21" s="3197"/>
    </row>
    <row r="22" spans="1:11" s="3189" customFormat="1" ht="22.5" customHeight="1">
      <c r="A22" s="3186"/>
      <c r="B22" s="3198">
        <v>19</v>
      </c>
      <c r="C22" s="3199" t="s">
        <v>37</v>
      </c>
      <c r="D22" s="3199" t="s">
        <v>38</v>
      </c>
      <c r="E22" s="3200">
        <v>500</v>
      </c>
      <c r="F22" s="3207" t="s">
        <v>34</v>
      </c>
      <c r="G22" s="3201">
        <v>20.13</v>
      </c>
      <c r="H22" s="3202">
        <v>10065</v>
      </c>
      <c r="I22" s="3203"/>
      <c r="J22" s="3197"/>
      <c r="K22" s="3197"/>
    </row>
    <row r="23" spans="1:11" s="3189" customFormat="1" ht="23.25" customHeight="1">
      <c r="A23" s="3186"/>
      <c r="B23" s="3198">
        <v>20</v>
      </c>
      <c r="C23" s="3199" t="s">
        <v>39</v>
      </c>
      <c r="D23" s="3199" t="s">
        <v>33</v>
      </c>
      <c r="E23" s="3200">
        <v>600</v>
      </c>
      <c r="F23" s="3207" t="s">
        <v>34</v>
      </c>
      <c r="G23" s="3201">
        <v>41.8</v>
      </c>
      <c r="H23" s="3202">
        <v>25080</v>
      </c>
      <c r="I23" s="3203"/>
      <c r="J23" s="3197"/>
      <c r="K23" s="3197"/>
    </row>
    <row r="24" spans="1:11" s="3189" customFormat="1" ht="23.25" customHeight="1">
      <c r="A24" s="3186"/>
      <c r="B24" s="3198">
        <v>21</v>
      </c>
      <c r="C24" s="3199" t="s">
        <v>40</v>
      </c>
      <c r="D24" s="3199" t="s">
        <v>38</v>
      </c>
      <c r="E24" s="3200">
        <v>210</v>
      </c>
      <c r="F24" s="3207" t="s">
        <v>34</v>
      </c>
      <c r="G24" s="3201">
        <v>170.7</v>
      </c>
      <c r="H24" s="3202">
        <v>35847</v>
      </c>
      <c r="I24" s="3203"/>
      <c r="J24" s="3197"/>
      <c r="K24" s="3197"/>
    </row>
    <row r="25" spans="1:11" s="3189" customFormat="1" ht="25.5" customHeight="1">
      <c r="A25" s="3186"/>
      <c r="B25" s="3198">
        <v>22</v>
      </c>
      <c r="C25" s="3199" t="s">
        <v>41</v>
      </c>
      <c r="D25" s="3199" t="s">
        <v>38</v>
      </c>
      <c r="E25" s="3200">
        <v>120</v>
      </c>
      <c r="F25" s="3207" t="s">
        <v>34</v>
      </c>
      <c r="G25" s="3201">
        <v>183.3</v>
      </c>
      <c r="H25" s="3202">
        <v>21996</v>
      </c>
      <c r="I25" s="3203"/>
      <c r="J25" s="3197"/>
      <c r="K25" s="3197"/>
    </row>
    <row r="26" spans="1:11" s="3189" customFormat="1" ht="21.75" customHeight="1">
      <c r="A26" s="3186"/>
      <c r="B26" s="3198">
        <v>23</v>
      </c>
      <c r="C26" s="3199" t="s">
        <v>42</v>
      </c>
      <c r="D26" s="3199" t="s">
        <v>38</v>
      </c>
      <c r="E26" s="3200">
        <v>200</v>
      </c>
      <c r="F26" s="3207" t="s">
        <v>34</v>
      </c>
      <c r="G26" s="3201">
        <v>36.39</v>
      </c>
      <c r="H26" s="3202">
        <v>7278</v>
      </c>
      <c r="I26" s="3203"/>
      <c r="J26" s="3197"/>
      <c r="K26" s="3197"/>
    </row>
    <row r="27" spans="1:11" s="3189" customFormat="1" ht="21.75" customHeight="1">
      <c r="A27" s="3186"/>
      <c r="B27" s="3198">
        <v>24</v>
      </c>
      <c r="C27" s="3199" t="s">
        <v>43</v>
      </c>
      <c r="D27" s="3199" t="s">
        <v>38</v>
      </c>
      <c r="E27" s="3200">
        <v>320</v>
      </c>
      <c r="F27" s="3207" t="s">
        <v>34</v>
      </c>
      <c r="G27" s="3201">
        <v>137</v>
      </c>
      <c r="H27" s="3202">
        <v>43840</v>
      </c>
      <c r="I27" s="3203"/>
      <c r="J27" s="3197"/>
      <c r="K27" s="3197"/>
    </row>
    <row r="28" spans="1:11" s="3189" customFormat="1" ht="21" customHeight="1">
      <c r="A28" s="3186"/>
      <c r="B28" s="3198">
        <v>25</v>
      </c>
      <c r="C28" s="3199" t="s">
        <v>44</v>
      </c>
      <c r="D28" s="3199" t="s">
        <v>45</v>
      </c>
      <c r="E28" s="3200">
        <v>0.6</v>
      </c>
      <c r="F28" s="3200">
        <v>2</v>
      </c>
      <c r="G28" s="3201">
        <v>1514.7</v>
      </c>
      <c r="H28" s="3202">
        <v>1817.64</v>
      </c>
      <c r="I28" s="3203"/>
      <c r="J28" s="3197"/>
      <c r="K28" s="3197"/>
    </row>
    <row r="29" spans="1:11" s="3189" customFormat="1" ht="21" customHeight="1">
      <c r="A29" s="3186"/>
      <c r="B29" s="3198">
        <v>26</v>
      </c>
      <c r="C29" s="3199" t="s">
        <v>46</v>
      </c>
      <c r="D29" s="3199"/>
      <c r="E29" s="3200"/>
      <c r="F29" s="3200" t="s">
        <v>47</v>
      </c>
      <c r="G29" s="3201"/>
      <c r="H29" s="3202">
        <v>91851.264</v>
      </c>
      <c r="I29" s="3203"/>
      <c r="J29" s="3197"/>
      <c r="K29" s="3197"/>
    </row>
    <row r="30" spans="1:11" s="3189" customFormat="1" ht="21" customHeight="1">
      <c r="A30" s="3186"/>
      <c r="B30" s="3198">
        <v>27</v>
      </c>
      <c r="C30" s="3199" t="s">
        <v>48</v>
      </c>
      <c r="D30" s="3199" t="s">
        <v>38</v>
      </c>
      <c r="E30" s="3200">
        <v>5.9799</v>
      </c>
      <c r="F30" s="3200">
        <v>12</v>
      </c>
      <c r="G30" s="3201">
        <v>210</v>
      </c>
      <c r="H30" s="3202">
        <v>15069.347999999998</v>
      </c>
      <c r="I30" s="3203"/>
      <c r="J30" s="3197"/>
      <c r="K30" s="3197"/>
    </row>
    <row r="31" spans="1:11" s="3189" customFormat="1" ht="23.25" customHeight="1">
      <c r="A31" s="3186"/>
      <c r="B31" s="3198">
        <v>28</v>
      </c>
      <c r="C31" s="3199" t="s">
        <v>50</v>
      </c>
      <c r="D31" s="3199" t="s">
        <v>15</v>
      </c>
      <c r="E31" s="3200">
        <v>5.9799</v>
      </c>
      <c r="F31" s="3200">
        <v>12</v>
      </c>
      <c r="G31" s="3201">
        <v>3290</v>
      </c>
      <c r="H31" s="3202">
        <v>236086.452</v>
      </c>
      <c r="I31" s="3203"/>
      <c r="J31" s="3197"/>
      <c r="K31" s="3197"/>
    </row>
    <row r="32" spans="1:11" s="3189" customFormat="1" ht="21" customHeight="1">
      <c r="A32" s="3186"/>
      <c r="B32" s="3198">
        <v>29</v>
      </c>
      <c r="C32" s="3208" t="s">
        <v>362</v>
      </c>
      <c r="D32" s="3208"/>
      <c r="E32" s="3209"/>
      <c r="F32" s="3209"/>
      <c r="G32" s="3209"/>
      <c r="H32" s="3210">
        <v>60000</v>
      </c>
      <c r="I32" s="3203"/>
      <c r="J32" s="3197"/>
      <c r="K32" s="3197"/>
    </row>
    <row r="33" spans="2:11" ht="21" customHeight="1">
      <c r="B33" s="3198">
        <v>30</v>
      </c>
      <c r="C33" s="3211" t="s">
        <v>71</v>
      </c>
      <c r="D33" s="3211" t="s">
        <v>66</v>
      </c>
      <c r="E33" s="3212">
        <v>40</v>
      </c>
      <c r="F33" s="3212">
        <v>1</v>
      </c>
      <c r="G33" s="3212">
        <v>1585.23</v>
      </c>
      <c r="H33" s="3213">
        <v>63409.2</v>
      </c>
      <c r="I33" s="3203"/>
      <c r="J33" s="3214"/>
      <c r="K33" s="3214"/>
    </row>
    <row r="34" spans="2:11" ht="21.75" customHeight="1">
      <c r="B34" s="3198">
        <v>31</v>
      </c>
      <c r="C34" s="3211" t="s">
        <v>70</v>
      </c>
      <c r="D34" s="3211" t="s">
        <v>66</v>
      </c>
      <c r="E34" s="3212">
        <v>12</v>
      </c>
      <c r="F34" s="3212">
        <v>1</v>
      </c>
      <c r="G34" s="3212">
        <v>1039.3</v>
      </c>
      <c r="H34" s="3213">
        <v>12471.6</v>
      </c>
      <c r="I34" s="3203"/>
      <c r="J34" s="3214"/>
      <c r="K34" s="3214"/>
    </row>
    <row r="35" spans="2:11" ht="21.75" customHeight="1">
      <c r="B35" s="3198">
        <v>32</v>
      </c>
      <c r="C35" s="3211" t="s">
        <v>72</v>
      </c>
      <c r="D35" s="3211" t="s">
        <v>73</v>
      </c>
      <c r="E35" s="3212">
        <v>16</v>
      </c>
      <c r="F35" s="3215">
        <v>1</v>
      </c>
      <c r="G35" s="3215">
        <v>4152</v>
      </c>
      <c r="H35" s="3213">
        <v>66432</v>
      </c>
      <c r="I35" s="3203"/>
      <c r="J35" s="3214"/>
      <c r="K35" s="3214"/>
    </row>
    <row r="36" spans="2:11" ht="21.75" customHeight="1">
      <c r="B36" s="3198">
        <v>33</v>
      </c>
      <c r="C36" s="3216" t="s">
        <v>74</v>
      </c>
      <c r="D36" s="3216" t="s">
        <v>75</v>
      </c>
      <c r="E36" s="3217">
        <v>4</v>
      </c>
      <c r="F36" s="3217">
        <v>1</v>
      </c>
      <c r="G36" s="3217">
        <v>4152</v>
      </c>
      <c r="H36" s="3218">
        <v>16608</v>
      </c>
      <c r="I36" s="3203"/>
      <c r="J36" s="3214"/>
      <c r="K36" s="3214"/>
    </row>
    <row r="37" spans="1:11" s="3189" customFormat="1" ht="21" customHeight="1">
      <c r="A37" s="3186"/>
      <c r="B37" s="3198">
        <v>34</v>
      </c>
      <c r="C37" s="3211" t="s">
        <v>107</v>
      </c>
      <c r="D37" s="3211" t="s">
        <v>66</v>
      </c>
      <c r="E37" s="3212">
        <v>60</v>
      </c>
      <c r="F37" s="3219">
        <v>1</v>
      </c>
      <c r="G37" s="3219">
        <v>1443.34</v>
      </c>
      <c r="H37" s="3213">
        <v>86600.4</v>
      </c>
      <c r="I37" s="3203"/>
      <c r="J37" s="3197"/>
      <c r="K37" s="3197"/>
    </row>
    <row r="38" spans="2:11" ht="21.75" customHeight="1">
      <c r="B38" s="3198">
        <v>35</v>
      </c>
      <c r="C38" s="3211" t="s">
        <v>67</v>
      </c>
      <c r="D38" s="3211" t="s">
        <v>66</v>
      </c>
      <c r="E38" s="3212">
        <v>44</v>
      </c>
      <c r="F38" s="3212">
        <v>1</v>
      </c>
      <c r="G38" s="3212">
        <v>1124.6</v>
      </c>
      <c r="H38" s="3213">
        <v>49482.4</v>
      </c>
      <c r="I38" s="3203"/>
      <c r="J38" s="3214"/>
      <c r="K38" s="3214"/>
    </row>
    <row r="39" spans="2:11" ht="24" customHeight="1">
      <c r="B39" s="3198">
        <v>36</v>
      </c>
      <c r="C39" s="3220" t="s">
        <v>68</v>
      </c>
      <c r="D39" s="3220" t="s">
        <v>69</v>
      </c>
      <c r="E39" s="3221">
        <v>6</v>
      </c>
      <c r="F39" s="3221">
        <v>1</v>
      </c>
      <c r="G39" s="3221">
        <v>531</v>
      </c>
      <c r="H39" s="3222">
        <v>3186</v>
      </c>
      <c r="I39" s="3203"/>
      <c r="J39" s="3214"/>
      <c r="K39" s="3214"/>
    </row>
    <row r="40" spans="2:11" ht="24" customHeight="1">
      <c r="B40" s="3198">
        <v>37</v>
      </c>
      <c r="C40" s="3216" t="s">
        <v>128</v>
      </c>
      <c r="D40" s="3216" t="s">
        <v>75</v>
      </c>
      <c r="E40" s="3212">
        <v>10.8</v>
      </c>
      <c r="F40" s="3212">
        <v>1</v>
      </c>
      <c r="G40" s="3212">
        <v>855.33</v>
      </c>
      <c r="H40" s="3218">
        <v>9237.564</v>
      </c>
      <c r="I40" s="3203"/>
      <c r="J40" s="3214"/>
      <c r="K40" s="3214"/>
    </row>
    <row r="41" spans="2:11" ht="12">
      <c r="B41" s="3223" t="s">
        <v>53</v>
      </c>
      <c r="C41" s="3224"/>
      <c r="D41" s="3224"/>
      <c r="E41" s="3224"/>
      <c r="F41" s="3224"/>
      <c r="G41" s="3225"/>
      <c r="H41" s="3226">
        <v>1221455.3526839998</v>
      </c>
      <c r="I41" s="3203"/>
      <c r="J41" s="3214"/>
      <c r="K41" s="3214"/>
    </row>
    <row r="43" spans="4:8" ht="12">
      <c r="D43" s="3186" t="s">
        <v>54</v>
      </c>
      <c r="H43" s="3227"/>
    </row>
    <row r="44" ht="12">
      <c r="D44" s="3186" t="s">
        <v>54</v>
      </c>
    </row>
    <row r="46" spans="2:8" ht="12">
      <c r="B46" s="3228"/>
      <c r="C46" s="3228"/>
      <c r="D46" s="3228"/>
      <c r="E46" s="3228"/>
      <c r="F46" s="3228"/>
      <c r="G46" s="3229"/>
      <c r="H46" s="3230"/>
    </row>
    <row r="47" spans="2:8" ht="12">
      <c r="B47" s="3228"/>
      <c r="C47" s="3228"/>
      <c r="D47" s="3228"/>
      <c r="E47" s="3228"/>
      <c r="F47" s="3228"/>
      <c r="G47" s="3229"/>
      <c r="H47" s="3230"/>
    </row>
    <row r="48" spans="2:8" ht="12">
      <c r="B48" s="3228"/>
      <c r="C48" s="3228"/>
      <c r="D48" s="3228"/>
      <c r="E48" s="3228"/>
      <c r="F48" s="3231"/>
      <c r="G48" s="3232"/>
      <c r="H48" s="3230"/>
    </row>
    <row r="49" spans="2:8" ht="12">
      <c r="B49" s="3228"/>
      <c r="C49" s="3228"/>
      <c r="D49" s="3228"/>
      <c r="E49" s="3228"/>
      <c r="F49" s="3228"/>
      <c r="G49" s="3229"/>
      <c r="H49" s="3230"/>
    </row>
    <row r="50" spans="2:8" ht="12">
      <c r="B50" s="3228"/>
      <c r="C50" s="3228"/>
      <c r="D50" s="3228"/>
      <c r="E50" s="3228"/>
      <c r="F50" s="3233"/>
      <c r="G50" s="3234"/>
      <c r="H50" s="3230"/>
    </row>
    <row r="51" spans="2:8" ht="12">
      <c r="B51" s="3228"/>
      <c r="C51" s="3228"/>
      <c r="D51" s="3228"/>
      <c r="E51" s="3228"/>
      <c r="F51" s="3228"/>
      <c r="G51" s="3229"/>
      <c r="H51" s="3230"/>
    </row>
    <row r="52" spans="2:8" ht="12">
      <c r="B52" s="3228"/>
      <c r="C52" s="3228"/>
      <c r="D52" s="3228"/>
      <c r="E52" s="3228"/>
      <c r="F52" s="3228"/>
      <c r="G52" s="3229"/>
      <c r="H52" s="3230"/>
    </row>
    <row r="53" spans="2:8" ht="12">
      <c r="B53" s="3228"/>
      <c r="C53" s="3228"/>
      <c r="D53" s="3228"/>
      <c r="E53" s="3228"/>
      <c r="F53" s="3228"/>
      <c r="G53" s="3229"/>
      <c r="H53" s="3230"/>
    </row>
    <row r="54" spans="2:8" ht="12">
      <c r="B54" s="3228"/>
      <c r="C54" s="3228"/>
      <c r="D54" s="3228"/>
      <c r="E54" s="3228"/>
      <c r="F54" s="3228"/>
      <c r="G54" s="3229"/>
      <c r="H54" s="3230"/>
    </row>
    <row r="55" spans="2:8" ht="12">
      <c r="B55" s="3228"/>
      <c r="C55" s="3228"/>
      <c r="D55" s="3228"/>
      <c r="E55" s="3228"/>
      <c r="F55" s="3228"/>
      <c r="G55" s="3229"/>
      <c r="H55" s="3230"/>
    </row>
    <row r="56" spans="2:8" ht="12">
      <c r="B56" s="3228"/>
      <c r="C56" s="3228"/>
      <c r="D56" s="3228"/>
      <c r="E56" s="3228"/>
      <c r="F56" s="3228"/>
      <c r="G56" s="3229"/>
      <c r="H56" s="3230"/>
    </row>
    <row r="57" spans="2:8" ht="12">
      <c r="B57" s="3228"/>
      <c r="C57" s="3228"/>
      <c r="D57" s="3228"/>
      <c r="E57" s="3228"/>
      <c r="F57" s="3228"/>
      <c r="G57" s="3229"/>
      <c r="H57" s="3230"/>
    </row>
    <row r="58" spans="2:8" ht="12">
      <c r="B58" s="3228"/>
      <c r="C58" s="3228"/>
      <c r="D58" s="3228"/>
      <c r="E58" s="3228"/>
      <c r="F58" s="3228"/>
      <c r="G58" s="3229"/>
      <c r="H58" s="3230"/>
    </row>
    <row r="59" spans="2:8" ht="12">
      <c r="B59" s="3228"/>
      <c r="C59" s="3228"/>
      <c r="D59" s="3228"/>
      <c r="E59" s="3228"/>
      <c r="F59" s="3228"/>
      <c r="G59" s="3235"/>
      <c r="H59" s="3230"/>
    </row>
    <row r="60" spans="2:8" ht="12">
      <c r="B60" s="3228"/>
      <c r="C60" s="3228"/>
      <c r="D60" s="3228"/>
      <c r="E60" s="3228"/>
      <c r="F60" s="3228"/>
      <c r="G60" s="3229"/>
      <c r="H60" s="3230"/>
    </row>
    <row r="61" spans="2:8" ht="12">
      <c r="B61" s="3228"/>
      <c r="C61" s="3228"/>
      <c r="D61" s="3228"/>
      <c r="E61" s="3228"/>
      <c r="F61" s="3228"/>
      <c r="G61" s="3229"/>
      <c r="H61" s="3230"/>
    </row>
    <row r="62" spans="2:8" ht="12">
      <c r="B62" s="3228"/>
      <c r="C62" s="3228"/>
      <c r="D62" s="3228"/>
      <c r="E62" s="3228"/>
      <c r="F62" s="3228"/>
      <c r="G62" s="3235"/>
      <c r="H62" s="3230"/>
    </row>
    <row r="63" spans="2:8" ht="12">
      <c r="B63" s="3228"/>
      <c r="C63" s="3228"/>
      <c r="D63" s="3228"/>
      <c r="E63" s="3228"/>
      <c r="F63" s="3228"/>
      <c r="G63" s="3229"/>
      <c r="H63" s="3230"/>
    </row>
    <row r="64" spans="2:8" ht="12">
      <c r="B64" s="3228"/>
      <c r="C64" s="3228"/>
      <c r="D64" s="3228"/>
      <c r="E64" s="3228"/>
      <c r="F64" s="3228"/>
      <c r="G64" s="3229"/>
      <c r="H64" s="3230"/>
    </row>
    <row r="65" spans="2:8" ht="12">
      <c r="B65" s="3228"/>
      <c r="C65" s="3228"/>
      <c r="D65" s="3228"/>
      <c r="E65" s="3228"/>
      <c r="F65" s="3228"/>
      <c r="G65" s="3235"/>
      <c r="H65" s="3230"/>
    </row>
    <row r="66" spans="2:8" ht="12">
      <c r="B66" s="3228"/>
      <c r="C66" s="3228"/>
      <c r="D66" s="3228"/>
      <c r="E66" s="3228"/>
      <c r="F66" s="3228"/>
      <c r="G66" s="3229"/>
      <c r="H66" s="3230"/>
    </row>
    <row r="67" spans="2:8" ht="12">
      <c r="B67" s="3228"/>
      <c r="C67" s="3228"/>
      <c r="D67" s="3228"/>
      <c r="E67" s="3228"/>
      <c r="F67" s="3228"/>
      <c r="G67" s="3235"/>
      <c r="H67" s="3230"/>
    </row>
    <row r="68" spans="2:8" ht="12">
      <c r="B68" s="3228"/>
      <c r="C68" s="3228"/>
      <c r="D68" s="3228"/>
      <c r="E68" s="3228"/>
      <c r="F68" s="3228"/>
      <c r="G68" s="3229"/>
      <c r="H68" s="3230"/>
    </row>
    <row r="69" spans="2:8" ht="12">
      <c r="B69" s="3228"/>
      <c r="C69" s="3228"/>
      <c r="D69" s="3228"/>
      <c r="E69" s="3228"/>
      <c r="F69" s="3228"/>
      <c r="G69" s="3229"/>
      <c r="H69" s="3230"/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B19" sqref="B19"/>
    </sheetView>
  </sheetViews>
  <sheetFormatPr defaultColWidth="9.140625" defaultRowHeight="12.75"/>
  <cols>
    <col min="1" max="1" width="4.7109375" style="3236" customWidth="1"/>
    <col min="2" max="2" width="45.00390625" style="3236" customWidth="1"/>
    <col min="3" max="3" width="13.8515625" style="3236" customWidth="1"/>
    <col min="4" max="4" width="8.8515625" style="3236" customWidth="1"/>
    <col min="5" max="5" width="7.28125" style="3236" customWidth="1"/>
    <col min="6" max="6" width="10.28125" style="3236" customWidth="1"/>
    <col min="7" max="7" width="11.00390625" style="3236" customWidth="1"/>
    <col min="8" max="8" width="5.57421875" style="3237" customWidth="1"/>
    <col min="9" max="9" width="6.00390625" style="0" customWidth="1"/>
    <col min="10" max="10" width="6.421875" style="0" customWidth="1"/>
    <col min="11" max="16384" width="8.28125" style="0" customWidth="1"/>
  </cols>
  <sheetData>
    <row r="1" spans="1:8" s="3238" customFormat="1" ht="33" customHeight="1">
      <c r="A1" s="3485" t="s">
        <v>363</v>
      </c>
      <c r="B1" s="3485"/>
      <c r="C1" s="3485"/>
      <c r="D1" s="3485"/>
      <c r="E1" s="3485"/>
      <c r="F1" s="3485"/>
      <c r="G1" s="3485"/>
      <c r="H1" s="3237"/>
    </row>
    <row r="2" spans="1:11" s="3238" customFormat="1" ht="52.5" customHeight="1">
      <c r="A2" s="3239" t="s">
        <v>1</v>
      </c>
      <c r="B2" s="3240" t="s">
        <v>2</v>
      </c>
      <c r="C2" s="3240" t="s">
        <v>3</v>
      </c>
      <c r="D2" s="3241" t="s">
        <v>4</v>
      </c>
      <c r="E2" s="3241" t="s">
        <v>5</v>
      </c>
      <c r="F2" s="3241" t="s">
        <v>6</v>
      </c>
      <c r="G2" s="3242" t="s">
        <v>7</v>
      </c>
      <c r="H2" s="3243"/>
      <c r="I2" s="3244"/>
      <c r="J2" s="3244"/>
      <c r="K2" s="3244"/>
    </row>
    <row r="3" spans="1:11" s="3238" customFormat="1" ht="21" customHeight="1">
      <c r="A3" s="3245">
        <v>1</v>
      </c>
      <c r="B3" s="3246" t="s">
        <v>8</v>
      </c>
      <c r="C3" s="3246" t="s">
        <v>9</v>
      </c>
      <c r="D3" s="3247">
        <v>1</v>
      </c>
      <c r="E3" s="3247">
        <v>1</v>
      </c>
      <c r="F3" s="3248">
        <v>5460</v>
      </c>
      <c r="G3" s="3249">
        <v>5460</v>
      </c>
      <c r="H3" s="3250"/>
      <c r="I3" s="3244"/>
      <c r="J3" s="3244"/>
      <c r="K3" s="3244"/>
    </row>
    <row r="4" spans="1:11" s="3238" customFormat="1" ht="25.5" customHeight="1">
      <c r="A4" s="3245">
        <v>2</v>
      </c>
      <c r="B4" s="3246" t="s">
        <v>10</v>
      </c>
      <c r="C4" s="3246" t="s">
        <v>11</v>
      </c>
      <c r="D4" s="3247">
        <v>0.4</v>
      </c>
      <c r="E4" s="3247">
        <v>2</v>
      </c>
      <c r="F4" s="3248">
        <v>6500</v>
      </c>
      <c r="G4" s="3249">
        <v>5200</v>
      </c>
      <c r="H4" s="3250"/>
      <c r="I4" s="3244"/>
      <c r="J4" s="3244"/>
      <c r="K4" s="3244"/>
    </row>
    <row r="5" spans="1:11" s="3238" customFormat="1" ht="18.75" customHeight="1">
      <c r="A5" s="3245">
        <v>3</v>
      </c>
      <c r="B5" s="3246" t="s">
        <v>12</v>
      </c>
      <c r="C5" s="3246" t="s">
        <v>13</v>
      </c>
      <c r="D5" s="3247">
        <v>60</v>
      </c>
      <c r="E5" s="3247">
        <v>2</v>
      </c>
      <c r="F5" s="3248">
        <v>146.72</v>
      </c>
      <c r="G5" s="3249">
        <v>17606.4</v>
      </c>
      <c r="H5" s="3250"/>
      <c r="I5" s="3244"/>
      <c r="J5" s="3244"/>
      <c r="K5" s="3244"/>
    </row>
    <row r="6" spans="1:11" s="3238" customFormat="1" ht="24.75" customHeight="1">
      <c r="A6" s="3245">
        <v>4</v>
      </c>
      <c r="B6" s="3246" t="s">
        <v>14</v>
      </c>
      <c r="C6" s="3251" t="s">
        <v>15</v>
      </c>
      <c r="D6" s="3247">
        <v>2.9895</v>
      </c>
      <c r="E6" s="3247">
        <v>2</v>
      </c>
      <c r="F6" s="3248">
        <v>1500</v>
      </c>
      <c r="G6" s="3249">
        <v>8968.5</v>
      </c>
      <c r="H6" s="3250"/>
      <c r="I6" s="3244"/>
      <c r="J6" s="3244"/>
      <c r="K6" s="3244"/>
    </row>
    <row r="7" spans="1:11" s="3238" customFormat="1" ht="26.25" customHeight="1">
      <c r="A7" s="3245">
        <v>5</v>
      </c>
      <c r="B7" s="3246" t="s">
        <v>16</v>
      </c>
      <c r="C7" s="3251" t="s">
        <v>15</v>
      </c>
      <c r="D7" s="3247">
        <v>2.9895</v>
      </c>
      <c r="E7" s="3247">
        <v>2</v>
      </c>
      <c r="F7" s="3248">
        <v>1440</v>
      </c>
      <c r="G7" s="3249">
        <v>8609.76</v>
      </c>
      <c r="H7" s="3250"/>
      <c r="I7" s="3244"/>
      <c r="J7" s="3244"/>
      <c r="K7" s="3244"/>
    </row>
    <row r="8" spans="1:11" s="3238" customFormat="1" ht="24" customHeight="1">
      <c r="A8" s="3245">
        <v>6</v>
      </c>
      <c r="B8" s="3246" t="s">
        <v>17</v>
      </c>
      <c r="C8" s="3251" t="s">
        <v>15</v>
      </c>
      <c r="D8" s="3247">
        <v>2.9895</v>
      </c>
      <c r="E8" s="3247">
        <v>2</v>
      </c>
      <c r="F8" s="3248">
        <v>1320</v>
      </c>
      <c r="G8" s="3249">
        <v>7892.28</v>
      </c>
      <c r="H8" s="3250"/>
      <c r="I8" s="3244"/>
      <c r="J8" s="3244"/>
      <c r="K8" s="3244"/>
    </row>
    <row r="9" spans="1:11" s="3238" customFormat="1" ht="24.75" customHeight="1">
      <c r="A9" s="3245">
        <v>7</v>
      </c>
      <c r="B9" s="3246" t="s">
        <v>18</v>
      </c>
      <c r="C9" s="3251" t="s">
        <v>19</v>
      </c>
      <c r="D9" s="3247">
        <v>0.5</v>
      </c>
      <c r="E9" s="3247">
        <v>2</v>
      </c>
      <c r="F9" s="3248">
        <v>559.29</v>
      </c>
      <c r="G9" s="3249">
        <v>559.29</v>
      </c>
      <c r="H9" s="3250"/>
      <c r="I9" s="3244"/>
      <c r="J9" s="3244"/>
      <c r="K9" s="3244"/>
    </row>
    <row r="10" spans="1:11" s="3238" customFormat="1" ht="37.5" customHeight="1">
      <c r="A10" s="3245">
        <v>8</v>
      </c>
      <c r="B10" s="3246" t="s">
        <v>20</v>
      </c>
      <c r="C10" s="3251" t="s">
        <v>15</v>
      </c>
      <c r="D10" s="3247">
        <v>2.9895</v>
      </c>
      <c r="E10" s="3247">
        <v>2</v>
      </c>
      <c r="F10" s="3248">
        <v>3003.38</v>
      </c>
      <c r="G10" s="3249">
        <v>17957.209020000002</v>
      </c>
      <c r="H10" s="3250"/>
      <c r="I10" s="3244"/>
      <c r="J10" s="3244"/>
      <c r="K10" s="3244"/>
    </row>
    <row r="11" spans="1:11" s="3238" customFormat="1" ht="57" customHeight="1">
      <c r="A11" s="3245">
        <v>9</v>
      </c>
      <c r="B11" s="3246" t="s">
        <v>21</v>
      </c>
      <c r="C11" s="3251" t="s">
        <v>15</v>
      </c>
      <c r="D11" s="3247">
        <v>2.9895</v>
      </c>
      <c r="E11" s="3247">
        <v>2</v>
      </c>
      <c r="F11" s="3252">
        <v>1710</v>
      </c>
      <c r="G11" s="3249">
        <v>10224.09</v>
      </c>
      <c r="H11" s="3250"/>
      <c r="I11" s="3244"/>
      <c r="J11" s="3244"/>
      <c r="K11" s="3244"/>
    </row>
    <row r="12" spans="1:11" s="3238" customFormat="1" ht="27" customHeight="1">
      <c r="A12" s="3245">
        <v>10</v>
      </c>
      <c r="B12" s="3246" t="s">
        <v>22</v>
      </c>
      <c r="C12" s="3251" t="s">
        <v>23</v>
      </c>
      <c r="D12" s="3247">
        <v>1</v>
      </c>
      <c r="E12" s="3247">
        <v>2</v>
      </c>
      <c r="F12" s="3248">
        <v>5060.23</v>
      </c>
      <c r="G12" s="3249">
        <v>10120.46</v>
      </c>
      <c r="H12" s="3250"/>
      <c r="I12" s="3244"/>
      <c r="J12" s="3244"/>
      <c r="K12" s="3244"/>
    </row>
    <row r="13" spans="1:11" s="3238" customFormat="1" ht="25.5" customHeight="1">
      <c r="A13" s="3245">
        <v>11</v>
      </c>
      <c r="B13" s="3246" t="s">
        <v>24</v>
      </c>
      <c r="C13" s="3251" t="s">
        <v>15</v>
      </c>
      <c r="D13" s="3247">
        <v>2.9895</v>
      </c>
      <c r="E13" s="3247">
        <v>1</v>
      </c>
      <c r="F13" s="3248">
        <v>19.7</v>
      </c>
      <c r="G13" s="3249">
        <v>58.89315</v>
      </c>
      <c r="H13" s="3250"/>
      <c r="I13" s="3244"/>
      <c r="J13" s="3244"/>
      <c r="K13" s="3244"/>
    </row>
    <row r="14" spans="1:11" s="3238" customFormat="1" ht="22.5" customHeight="1">
      <c r="A14" s="3245">
        <v>12</v>
      </c>
      <c r="B14" s="3246" t="s">
        <v>25</v>
      </c>
      <c r="C14" s="3251" t="s">
        <v>15</v>
      </c>
      <c r="D14" s="3247">
        <v>2.9895</v>
      </c>
      <c r="E14" s="3247">
        <v>1</v>
      </c>
      <c r="F14" s="3253">
        <v>9936</v>
      </c>
      <c r="G14" s="3249">
        <v>29703.672</v>
      </c>
      <c r="H14" s="3250"/>
      <c r="I14" s="3244"/>
      <c r="J14" s="3244"/>
      <c r="K14" s="3244"/>
    </row>
    <row r="15" spans="1:11" s="3238" customFormat="1" ht="19.5" customHeight="1">
      <c r="A15" s="3245">
        <v>13</v>
      </c>
      <c r="B15" s="3246" t="s">
        <v>26</v>
      </c>
      <c r="C15" s="3246" t="s">
        <v>9</v>
      </c>
      <c r="D15" s="3247">
        <v>1</v>
      </c>
      <c r="E15" s="3247">
        <v>2</v>
      </c>
      <c r="F15" s="3253">
        <v>3036.14</v>
      </c>
      <c r="G15" s="3249">
        <v>6072.28</v>
      </c>
      <c r="H15" s="3250"/>
      <c r="I15" s="3244"/>
      <c r="J15" s="3244"/>
      <c r="K15" s="3244"/>
    </row>
    <row r="16" spans="1:11" s="3238" customFormat="1" ht="85.5" customHeight="1">
      <c r="A16" s="3245">
        <v>14</v>
      </c>
      <c r="B16" s="3246" t="s">
        <v>258</v>
      </c>
      <c r="C16" s="3246" t="s">
        <v>28</v>
      </c>
      <c r="D16" s="3247">
        <v>3</v>
      </c>
      <c r="E16" s="3247">
        <v>12</v>
      </c>
      <c r="F16" s="3252">
        <v>266.33</v>
      </c>
      <c r="G16" s="3249">
        <v>9587.88</v>
      </c>
      <c r="H16" s="3250"/>
      <c r="I16" s="3244"/>
      <c r="J16" s="3244"/>
      <c r="K16" s="3244"/>
    </row>
    <row r="17" spans="1:11" s="3238" customFormat="1" ht="36" customHeight="1">
      <c r="A17" s="3245">
        <v>15</v>
      </c>
      <c r="B17" s="3246" t="s">
        <v>29</v>
      </c>
      <c r="C17" s="3251" t="s">
        <v>30</v>
      </c>
      <c r="D17" s="3247">
        <v>2.9895</v>
      </c>
      <c r="E17" s="3247">
        <v>1</v>
      </c>
      <c r="F17" s="3248">
        <v>14039</v>
      </c>
      <c r="G17" s="3249">
        <v>41969.5905</v>
      </c>
      <c r="H17" s="3250"/>
      <c r="I17" s="3244"/>
      <c r="J17" s="3244"/>
      <c r="K17" s="3244"/>
    </row>
    <row r="18" spans="1:11" s="3238" customFormat="1" ht="21" customHeight="1">
      <c r="A18" s="3245">
        <v>16</v>
      </c>
      <c r="B18" s="3246" t="s">
        <v>32</v>
      </c>
      <c r="C18" s="3246" t="s">
        <v>33</v>
      </c>
      <c r="D18" s="3247">
        <v>550</v>
      </c>
      <c r="E18" s="3254" t="s">
        <v>34</v>
      </c>
      <c r="F18" s="3248">
        <v>22.39</v>
      </c>
      <c r="G18" s="3249">
        <v>12314.5</v>
      </c>
      <c r="H18" s="3250"/>
      <c r="I18" s="3244"/>
      <c r="J18" s="3244"/>
      <c r="K18" s="3244"/>
    </row>
    <row r="19" spans="1:11" s="3238" customFormat="1" ht="21.75" customHeight="1">
      <c r="A19" s="3245">
        <v>17</v>
      </c>
      <c r="B19" s="3246" t="s">
        <v>35</v>
      </c>
      <c r="C19" s="3246" t="s">
        <v>36</v>
      </c>
      <c r="D19" s="3247">
        <v>1</v>
      </c>
      <c r="E19" s="3254" t="s">
        <v>34</v>
      </c>
      <c r="F19" s="3248">
        <v>408.6</v>
      </c>
      <c r="G19" s="3249">
        <v>408.6</v>
      </c>
      <c r="H19" s="3250"/>
      <c r="I19" s="3244"/>
      <c r="J19" s="3244"/>
      <c r="K19" s="3244"/>
    </row>
    <row r="20" spans="1:11" s="3238" customFormat="1" ht="22.5" customHeight="1">
      <c r="A20" s="3245">
        <v>18</v>
      </c>
      <c r="B20" s="3246" t="s">
        <v>37</v>
      </c>
      <c r="C20" s="3246" t="s">
        <v>38</v>
      </c>
      <c r="D20" s="3247">
        <v>150</v>
      </c>
      <c r="E20" s="3254" t="s">
        <v>34</v>
      </c>
      <c r="F20" s="3248">
        <v>20.13</v>
      </c>
      <c r="G20" s="3249">
        <v>3019.5</v>
      </c>
      <c r="H20" s="3250"/>
      <c r="I20" s="3244"/>
      <c r="J20" s="3244"/>
      <c r="K20" s="3244"/>
    </row>
    <row r="21" spans="1:11" s="3238" customFormat="1" ht="23.25" customHeight="1">
      <c r="A21" s="3245">
        <v>19</v>
      </c>
      <c r="B21" s="3246" t="s">
        <v>39</v>
      </c>
      <c r="C21" s="3246" t="s">
        <v>33</v>
      </c>
      <c r="D21" s="3247">
        <v>250</v>
      </c>
      <c r="E21" s="3254" t="s">
        <v>34</v>
      </c>
      <c r="F21" s="3248">
        <v>41.8</v>
      </c>
      <c r="G21" s="3249">
        <v>10450</v>
      </c>
      <c r="H21" s="3250"/>
      <c r="I21" s="3244"/>
      <c r="J21" s="3244"/>
      <c r="K21" s="3244"/>
    </row>
    <row r="22" spans="1:11" s="3238" customFormat="1" ht="23.25" customHeight="1">
      <c r="A22" s="3245">
        <v>20</v>
      </c>
      <c r="B22" s="3246" t="s">
        <v>40</v>
      </c>
      <c r="C22" s="3246" t="s">
        <v>38</v>
      </c>
      <c r="D22" s="3247">
        <v>100</v>
      </c>
      <c r="E22" s="3254" t="s">
        <v>34</v>
      </c>
      <c r="F22" s="3248">
        <v>170.7</v>
      </c>
      <c r="G22" s="3249">
        <v>17070</v>
      </c>
      <c r="H22" s="3250"/>
      <c r="I22" s="3244"/>
      <c r="J22" s="3244"/>
      <c r="K22" s="3244"/>
    </row>
    <row r="23" spans="1:11" s="3238" customFormat="1" ht="25.5" customHeight="1">
      <c r="A23" s="3245">
        <v>21</v>
      </c>
      <c r="B23" s="3246" t="s">
        <v>41</v>
      </c>
      <c r="C23" s="3246" t="s">
        <v>38</v>
      </c>
      <c r="D23" s="3247">
        <v>50</v>
      </c>
      <c r="E23" s="3254" t="s">
        <v>34</v>
      </c>
      <c r="F23" s="3248">
        <v>183.3</v>
      </c>
      <c r="G23" s="3249">
        <v>9165</v>
      </c>
      <c r="H23" s="3250"/>
      <c r="I23" s="3244"/>
      <c r="J23" s="3244"/>
      <c r="K23" s="3244"/>
    </row>
    <row r="24" spans="1:11" s="3238" customFormat="1" ht="21.75" customHeight="1">
      <c r="A24" s="3245">
        <v>22</v>
      </c>
      <c r="B24" s="3246" t="s">
        <v>42</v>
      </c>
      <c r="C24" s="3246" t="s">
        <v>38</v>
      </c>
      <c r="D24" s="3247">
        <v>100</v>
      </c>
      <c r="E24" s="3254" t="s">
        <v>34</v>
      </c>
      <c r="F24" s="3248">
        <v>36.39</v>
      </c>
      <c r="G24" s="3249">
        <v>3639</v>
      </c>
      <c r="H24" s="3250"/>
      <c r="I24" s="3244"/>
      <c r="J24" s="3244"/>
      <c r="K24" s="3244"/>
    </row>
    <row r="25" spans="1:11" s="3238" customFormat="1" ht="21.75" customHeight="1">
      <c r="A25" s="3245">
        <v>23</v>
      </c>
      <c r="B25" s="3246" t="s">
        <v>43</v>
      </c>
      <c r="C25" s="3246" t="s">
        <v>38</v>
      </c>
      <c r="D25" s="3247">
        <v>180</v>
      </c>
      <c r="E25" s="3254" t="s">
        <v>34</v>
      </c>
      <c r="F25" s="3248">
        <v>137</v>
      </c>
      <c r="G25" s="3249">
        <v>24660</v>
      </c>
      <c r="H25" s="3250"/>
      <c r="I25" s="3244"/>
      <c r="J25" s="3244"/>
      <c r="K25" s="3244"/>
    </row>
    <row r="26" spans="1:11" s="3238" customFormat="1" ht="21" customHeight="1">
      <c r="A26" s="3245">
        <v>24</v>
      </c>
      <c r="B26" s="3246" t="s">
        <v>44</v>
      </c>
      <c r="C26" s="3246" t="s">
        <v>45</v>
      </c>
      <c r="D26" s="3247">
        <v>0.42</v>
      </c>
      <c r="E26" s="3247">
        <v>2</v>
      </c>
      <c r="F26" s="3248">
        <v>1514.7</v>
      </c>
      <c r="G26" s="3249">
        <v>1272.348</v>
      </c>
      <c r="H26" s="3250"/>
      <c r="I26" s="3244"/>
      <c r="J26" s="3244"/>
      <c r="K26" s="3244"/>
    </row>
    <row r="27" spans="1:11" s="3238" customFormat="1" ht="21" customHeight="1">
      <c r="A27" s="3245">
        <v>25</v>
      </c>
      <c r="B27" s="3246" t="s">
        <v>46</v>
      </c>
      <c r="C27" s="3246"/>
      <c r="D27" s="3247"/>
      <c r="E27" s="3247" t="s">
        <v>47</v>
      </c>
      <c r="F27" s="3248"/>
      <c r="G27" s="3249">
        <v>45918.72</v>
      </c>
      <c r="H27" s="3250"/>
      <c r="I27" s="3244"/>
      <c r="J27" s="3244"/>
      <c r="K27" s="3244"/>
    </row>
    <row r="28" spans="1:11" s="3238" customFormat="1" ht="21" customHeight="1">
      <c r="A28" s="3245">
        <v>26</v>
      </c>
      <c r="B28" s="3246" t="s">
        <v>48</v>
      </c>
      <c r="C28" s="3246" t="s">
        <v>38</v>
      </c>
      <c r="D28" s="3247">
        <v>2.9895</v>
      </c>
      <c r="E28" s="3247">
        <v>12</v>
      </c>
      <c r="F28" s="3248">
        <v>210</v>
      </c>
      <c r="G28" s="3249">
        <v>7533.54</v>
      </c>
      <c r="H28" s="3250"/>
      <c r="I28" s="3244"/>
      <c r="J28" s="3244"/>
      <c r="K28" s="3244"/>
    </row>
    <row r="29" spans="1:11" s="3238" customFormat="1" ht="23.25" customHeight="1">
      <c r="A29" s="3245">
        <v>27</v>
      </c>
      <c r="B29" s="3246" t="s">
        <v>50</v>
      </c>
      <c r="C29" s="3246" t="s">
        <v>15</v>
      </c>
      <c r="D29" s="3247">
        <v>2.9895</v>
      </c>
      <c r="E29" s="3247">
        <v>12</v>
      </c>
      <c r="F29" s="3248">
        <v>3290</v>
      </c>
      <c r="G29" s="3249">
        <v>118025.46</v>
      </c>
      <c r="H29" s="3250"/>
      <c r="I29" s="3244"/>
      <c r="J29" s="3244"/>
      <c r="K29" s="3244"/>
    </row>
    <row r="30" spans="1:11" s="3238" customFormat="1" ht="21" customHeight="1">
      <c r="A30" s="3245">
        <v>28</v>
      </c>
      <c r="B30" s="3255" t="s">
        <v>364</v>
      </c>
      <c r="C30" s="3255"/>
      <c r="D30" s="3256"/>
      <c r="E30" s="3256"/>
      <c r="F30" s="3256"/>
      <c r="G30" s="3257">
        <v>110000</v>
      </c>
      <c r="H30" s="3250"/>
      <c r="I30" s="3244"/>
      <c r="J30" s="3244"/>
      <c r="K30" s="3244"/>
    </row>
    <row r="31" spans="1:11" ht="21" customHeight="1">
      <c r="A31" s="3245">
        <v>29</v>
      </c>
      <c r="B31" s="3258" t="s">
        <v>71</v>
      </c>
      <c r="C31" s="3258" t="s">
        <v>66</v>
      </c>
      <c r="D31" s="3259">
        <v>10</v>
      </c>
      <c r="E31" s="3259">
        <v>1</v>
      </c>
      <c r="F31" s="3259">
        <v>1585.23</v>
      </c>
      <c r="G31" s="3260">
        <v>15852.3</v>
      </c>
      <c r="H31" s="3250"/>
      <c r="I31" s="3261"/>
      <c r="J31" s="3261"/>
      <c r="K31" s="3261"/>
    </row>
    <row r="32" spans="1:11" ht="21.75" customHeight="1">
      <c r="A32" s="3245">
        <v>30</v>
      </c>
      <c r="B32" s="3258" t="s">
        <v>72</v>
      </c>
      <c r="C32" s="3258" t="s">
        <v>73</v>
      </c>
      <c r="D32" s="3259">
        <v>2</v>
      </c>
      <c r="E32" s="3262">
        <v>1</v>
      </c>
      <c r="F32" s="3262">
        <v>4152</v>
      </c>
      <c r="G32" s="3260">
        <v>8304</v>
      </c>
      <c r="H32" s="3250"/>
      <c r="I32" s="3261"/>
      <c r="J32" s="3261"/>
      <c r="K32" s="3261"/>
    </row>
    <row r="33" spans="1:11" s="3238" customFormat="1" ht="21" customHeight="1">
      <c r="A33" s="3245">
        <v>31</v>
      </c>
      <c r="B33" s="3258" t="s">
        <v>107</v>
      </c>
      <c r="C33" s="3258" t="s">
        <v>66</v>
      </c>
      <c r="D33" s="3259">
        <v>10</v>
      </c>
      <c r="E33" s="3263">
        <v>1</v>
      </c>
      <c r="F33" s="3263">
        <v>1443.34</v>
      </c>
      <c r="G33" s="3260">
        <v>14433.4</v>
      </c>
      <c r="H33" s="3250"/>
      <c r="I33" s="3244"/>
      <c r="J33" s="3244"/>
      <c r="K33" s="3244"/>
    </row>
    <row r="34" spans="1:11" ht="24" customHeight="1">
      <c r="A34" s="3245">
        <v>32</v>
      </c>
      <c r="B34" s="3264" t="s">
        <v>68</v>
      </c>
      <c r="C34" s="3264" t="s">
        <v>69</v>
      </c>
      <c r="D34" s="3265">
        <v>4</v>
      </c>
      <c r="E34" s="3265">
        <v>1</v>
      </c>
      <c r="F34" s="3265">
        <v>531</v>
      </c>
      <c r="G34" s="3266">
        <v>2124</v>
      </c>
      <c r="H34" s="3250"/>
      <c r="I34" s="3261"/>
      <c r="J34" s="3261"/>
      <c r="K34" s="3261"/>
    </row>
    <row r="35" spans="1:11" ht="24" customHeight="1">
      <c r="A35" s="3245">
        <v>33</v>
      </c>
      <c r="B35" s="3258" t="s">
        <v>147</v>
      </c>
      <c r="C35" s="3258" t="s">
        <v>38</v>
      </c>
      <c r="D35" s="3259">
        <v>10</v>
      </c>
      <c r="E35" s="3259">
        <v>1</v>
      </c>
      <c r="F35" s="3259">
        <v>484</v>
      </c>
      <c r="G35" s="3267">
        <v>4840</v>
      </c>
      <c r="H35" s="3250"/>
      <c r="I35" s="3261"/>
      <c r="J35" s="3261"/>
      <c r="K35" s="3261"/>
    </row>
    <row r="36" spans="1:11" ht="24" customHeight="1">
      <c r="A36" s="3245">
        <v>34</v>
      </c>
      <c r="B36" s="3264" t="s">
        <v>148</v>
      </c>
      <c r="C36" s="3264" t="s">
        <v>38</v>
      </c>
      <c r="D36" s="3265">
        <v>70</v>
      </c>
      <c r="E36" s="3265">
        <v>1</v>
      </c>
      <c r="F36" s="3265">
        <v>148</v>
      </c>
      <c r="G36" s="3267">
        <v>10360</v>
      </c>
      <c r="H36" s="3250"/>
      <c r="I36" s="3261"/>
      <c r="J36" s="3261"/>
      <c r="K36" s="3261"/>
    </row>
    <row r="37" spans="1:11" ht="24" customHeight="1">
      <c r="A37" s="3245">
        <v>35</v>
      </c>
      <c r="B37" s="3258" t="s">
        <v>129</v>
      </c>
      <c r="C37" s="3258" t="s">
        <v>69</v>
      </c>
      <c r="D37" s="3259">
        <v>4</v>
      </c>
      <c r="E37" s="3259">
        <v>1</v>
      </c>
      <c r="F37" s="3259">
        <v>670</v>
      </c>
      <c r="G37" s="3267">
        <v>2680</v>
      </c>
      <c r="H37" s="3250"/>
      <c r="I37" s="3261"/>
      <c r="J37" s="3261"/>
      <c r="K37" s="3261"/>
    </row>
    <row r="38" spans="1:11" ht="24" customHeight="1">
      <c r="A38" s="3245">
        <v>36</v>
      </c>
      <c r="B38" s="3268" t="s">
        <v>365</v>
      </c>
      <c r="C38" s="3269" t="s">
        <v>75</v>
      </c>
      <c r="D38" s="3259">
        <v>70</v>
      </c>
      <c r="E38" s="3259">
        <v>1</v>
      </c>
      <c r="F38" s="3270">
        <v>127</v>
      </c>
      <c r="G38" s="3271">
        <v>8890</v>
      </c>
      <c r="H38" s="3250"/>
      <c r="I38" s="3261"/>
      <c r="J38" s="3261"/>
      <c r="K38" s="3261"/>
    </row>
    <row r="39" spans="1:11" ht="12.75">
      <c r="A39" s="3272" t="s">
        <v>53</v>
      </c>
      <c r="B39" s="3272"/>
      <c r="C39" s="3272"/>
      <c r="D39" s="3272"/>
      <c r="E39" s="3272"/>
      <c r="F39" s="3273"/>
      <c r="G39" s="3274">
        <v>610950.6726700001</v>
      </c>
      <c r="H39" s="3250"/>
      <c r="I39" s="3261"/>
      <c r="J39" s="3261"/>
      <c r="K39" s="3261"/>
    </row>
    <row r="41" spans="3:7" ht="12.75">
      <c r="C41" s="3236" t="s">
        <v>54</v>
      </c>
      <c r="G41" s="3275"/>
    </row>
    <row r="42" ht="12.75">
      <c r="C42" s="3236" t="s">
        <v>54</v>
      </c>
    </row>
    <row r="44" spans="1:7" ht="12.75">
      <c r="A44" s="3276"/>
      <c r="B44" s="3276"/>
      <c r="C44" s="3276"/>
      <c r="D44" s="3276"/>
      <c r="E44" s="3276"/>
      <c r="F44" s="3277"/>
      <c r="G44" s="3278"/>
    </row>
    <row r="45" spans="1:7" ht="12.75">
      <c r="A45" s="3276"/>
      <c r="B45" s="3276"/>
      <c r="C45" s="3276"/>
      <c r="D45" s="3276"/>
      <c r="E45" s="3276"/>
      <c r="F45" s="3277"/>
      <c r="G45" s="3278"/>
    </row>
    <row r="46" spans="1:7" ht="12.75">
      <c r="A46" s="3276"/>
      <c r="B46" s="3276"/>
      <c r="C46" s="3276"/>
      <c r="D46" s="3276"/>
      <c r="E46" s="3279"/>
      <c r="F46" s="3280"/>
      <c r="G46" s="3278"/>
    </row>
    <row r="47" spans="1:7" ht="12.75">
      <c r="A47" s="3276"/>
      <c r="B47" s="3276"/>
      <c r="C47" s="3276"/>
      <c r="D47" s="3276"/>
      <c r="E47" s="3276"/>
      <c r="F47" s="3277"/>
      <c r="G47" s="3278"/>
    </row>
    <row r="48" spans="1:7" ht="12.75">
      <c r="A48" s="3276"/>
      <c r="B48" s="3276"/>
      <c r="C48" s="3276"/>
      <c r="D48" s="3276"/>
      <c r="E48" s="3281"/>
      <c r="F48" s="3282"/>
      <c r="G48" s="3278"/>
    </row>
    <row r="49" spans="1:7" ht="12.75">
      <c r="A49" s="3276"/>
      <c r="B49" s="3276"/>
      <c r="C49" s="3276"/>
      <c r="D49" s="3276"/>
      <c r="E49" s="3276"/>
      <c r="F49" s="3277"/>
      <c r="G49" s="3278"/>
    </row>
    <row r="50" spans="1:7" ht="12.75">
      <c r="A50" s="3276"/>
      <c r="B50" s="3276"/>
      <c r="C50" s="3276"/>
      <c r="D50" s="3276"/>
      <c r="E50" s="3276"/>
      <c r="F50" s="3277"/>
      <c r="G50" s="3278"/>
    </row>
    <row r="51" spans="1:7" ht="12.75">
      <c r="A51" s="3276"/>
      <c r="B51" s="3276"/>
      <c r="C51" s="3276"/>
      <c r="D51" s="3276"/>
      <c r="E51" s="3276"/>
      <c r="F51" s="3277"/>
      <c r="G51" s="3278"/>
    </row>
    <row r="52" spans="1:7" ht="12.75">
      <c r="A52" s="3276"/>
      <c r="B52" s="3276"/>
      <c r="C52" s="3276"/>
      <c r="D52" s="3276"/>
      <c r="E52" s="3276"/>
      <c r="F52" s="3277"/>
      <c r="G52" s="3278"/>
    </row>
    <row r="53" spans="1:7" ht="12.75">
      <c r="A53" s="3276"/>
      <c r="B53" s="3276"/>
      <c r="C53" s="3276"/>
      <c r="D53" s="3276"/>
      <c r="E53" s="3276"/>
      <c r="F53" s="3277"/>
      <c r="G53" s="3278"/>
    </row>
    <row r="54" spans="1:7" ht="12.75">
      <c r="A54" s="3276"/>
      <c r="B54" s="3276"/>
      <c r="C54" s="3276"/>
      <c r="D54" s="3276"/>
      <c r="E54" s="3276"/>
      <c r="F54" s="3277"/>
      <c r="G54" s="3278"/>
    </row>
    <row r="55" spans="1:7" ht="12.75">
      <c r="A55" s="3276"/>
      <c r="B55" s="3276"/>
      <c r="C55" s="3276"/>
      <c r="D55" s="3276"/>
      <c r="E55" s="3276"/>
      <c r="F55" s="3277"/>
      <c r="G55" s="3278"/>
    </row>
    <row r="56" spans="1:7" ht="12.75">
      <c r="A56" s="3276"/>
      <c r="B56" s="3276"/>
      <c r="C56" s="3276"/>
      <c r="D56" s="3276"/>
      <c r="E56" s="3276"/>
      <c r="F56" s="3277"/>
      <c r="G56" s="3278"/>
    </row>
    <row r="57" spans="1:7" ht="12.75">
      <c r="A57" s="3276"/>
      <c r="B57" s="3276"/>
      <c r="C57" s="3276"/>
      <c r="D57" s="3276"/>
      <c r="E57" s="3276"/>
      <c r="F57" s="3283"/>
      <c r="G57" s="3278"/>
    </row>
    <row r="58" spans="1:7" ht="12.75">
      <c r="A58" s="3276"/>
      <c r="B58" s="3276"/>
      <c r="C58" s="3276"/>
      <c r="D58" s="3276"/>
      <c r="E58" s="3276"/>
      <c r="F58" s="3277"/>
      <c r="G58" s="3278"/>
    </row>
    <row r="59" spans="1:7" ht="12.75">
      <c r="A59" s="3276"/>
      <c r="B59" s="3276"/>
      <c r="C59" s="3276"/>
      <c r="D59" s="3276"/>
      <c r="E59" s="3276"/>
      <c r="F59" s="3277"/>
      <c r="G59" s="3278"/>
    </row>
    <row r="60" spans="1:7" ht="12.75">
      <c r="A60" s="3276"/>
      <c r="B60" s="3276"/>
      <c r="C60" s="3276"/>
      <c r="D60" s="3276"/>
      <c r="E60" s="3276"/>
      <c r="F60" s="3283"/>
      <c r="G60" s="3278"/>
    </row>
    <row r="61" spans="1:7" ht="12.75">
      <c r="A61" s="3276"/>
      <c r="B61" s="3276"/>
      <c r="C61" s="3276"/>
      <c r="D61" s="3276"/>
      <c r="E61" s="3276"/>
      <c r="F61" s="3277"/>
      <c r="G61" s="3278"/>
    </row>
    <row r="62" spans="1:7" ht="12.75">
      <c r="A62" s="3276"/>
      <c r="B62" s="3276"/>
      <c r="C62" s="3276"/>
      <c r="D62" s="3276"/>
      <c r="E62" s="3276"/>
      <c r="F62" s="3277"/>
      <c r="G62" s="3278"/>
    </row>
    <row r="63" spans="1:7" ht="12.75">
      <c r="A63" s="3276"/>
      <c r="B63" s="3276"/>
      <c r="C63" s="3276"/>
      <c r="D63" s="3276"/>
      <c r="E63" s="3276"/>
      <c r="F63" s="3283"/>
      <c r="G63" s="3278"/>
    </row>
    <row r="64" spans="1:7" ht="12.75">
      <c r="A64" s="3276"/>
      <c r="B64" s="3276"/>
      <c r="C64" s="3276"/>
      <c r="D64" s="3276"/>
      <c r="E64" s="3276"/>
      <c r="F64" s="3277"/>
      <c r="G64" s="3278"/>
    </row>
    <row r="65" spans="1:7" ht="12.75">
      <c r="A65" s="3276"/>
      <c r="B65" s="3276"/>
      <c r="C65" s="3276"/>
      <c r="D65" s="3276"/>
      <c r="E65" s="3276"/>
      <c r="F65" s="3283"/>
      <c r="G65" s="3278"/>
    </row>
    <row r="66" spans="1:7" ht="12.75">
      <c r="A66" s="3276"/>
      <c r="B66" s="3276"/>
      <c r="C66" s="3276"/>
      <c r="D66" s="3276"/>
      <c r="E66" s="3276"/>
      <c r="F66" s="3277"/>
      <c r="G66" s="3278"/>
    </row>
    <row r="67" spans="1:7" ht="12.75">
      <c r="A67" s="3276"/>
      <c r="B67" s="3276"/>
      <c r="C67" s="3276"/>
      <c r="D67" s="3276"/>
      <c r="E67" s="3276"/>
      <c r="F67" s="3277"/>
      <c r="G67" s="3278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5"/>
  <sheetViews>
    <sheetView workbookViewId="0" topLeftCell="B1">
      <selection activeCell="B1" sqref="B1"/>
    </sheetView>
  </sheetViews>
  <sheetFormatPr defaultColWidth="9.140625" defaultRowHeight="12.75"/>
  <cols>
    <col min="1" max="1" width="0" style="335" hidden="1" customWidth="1"/>
    <col min="2" max="2" width="7.00390625" style="335" customWidth="1"/>
    <col min="3" max="3" width="50.00390625" style="335" customWidth="1"/>
    <col min="4" max="4" width="18.00390625" style="335" customWidth="1"/>
    <col min="5" max="5" width="13.140625" style="335" customWidth="1"/>
    <col min="6" max="6" width="9.28125" style="335" customWidth="1"/>
    <col min="7" max="7" width="11.7109375" style="335" customWidth="1"/>
    <col min="8" max="8" width="15.00390625" style="335" customWidth="1"/>
    <col min="9" max="16384" width="9.140625" style="336" customWidth="1"/>
  </cols>
  <sheetData>
    <row r="1" spans="1:8" s="337" customFormat="1" ht="51" customHeight="1">
      <c r="A1" s="335"/>
      <c r="B1" s="3402" t="s">
        <v>104</v>
      </c>
      <c r="C1" s="3402"/>
      <c r="D1" s="3402"/>
      <c r="E1" s="3402"/>
      <c r="F1" s="3402"/>
      <c r="G1" s="3402"/>
      <c r="H1" s="3402"/>
    </row>
    <row r="2" spans="1:8" s="337" customFormat="1" ht="12">
      <c r="A2" s="335"/>
      <c r="B2" s="335"/>
      <c r="C2" s="335"/>
      <c r="D2" s="335"/>
      <c r="E2" s="335"/>
      <c r="F2" s="335"/>
      <c r="G2" s="335"/>
      <c r="H2" s="335"/>
    </row>
    <row r="3" spans="1:8" s="337" customFormat="1" ht="52.5" customHeight="1">
      <c r="A3" s="338"/>
      <c r="B3" s="339" t="s">
        <v>1</v>
      </c>
      <c r="C3" s="340" t="s">
        <v>2</v>
      </c>
      <c r="D3" s="340" t="s">
        <v>3</v>
      </c>
      <c r="E3" s="341" t="s">
        <v>4</v>
      </c>
      <c r="F3" s="341" t="s">
        <v>5</v>
      </c>
      <c r="G3" s="341" t="s">
        <v>6</v>
      </c>
      <c r="H3" s="342" t="s">
        <v>7</v>
      </c>
    </row>
    <row r="4" spans="1:8" s="337" customFormat="1" ht="24.75" customHeight="1">
      <c r="A4" s="335"/>
      <c r="B4" s="343">
        <v>1</v>
      </c>
      <c r="C4" s="344" t="s">
        <v>8</v>
      </c>
      <c r="D4" s="344" t="s">
        <v>9</v>
      </c>
      <c r="E4" s="345">
        <v>1</v>
      </c>
      <c r="F4" s="345">
        <v>1</v>
      </c>
      <c r="G4" s="346">
        <v>5460</v>
      </c>
      <c r="H4" s="347">
        <v>5460</v>
      </c>
    </row>
    <row r="5" spans="1:8" s="337" customFormat="1" ht="25.5" customHeight="1">
      <c r="A5" s="335"/>
      <c r="B5" s="343">
        <v>2</v>
      </c>
      <c r="C5" s="344" t="s">
        <v>10</v>
      </c>
      <c r="D5" s="344" t="s">
        <v>11</v>
      </c>
      <c r="E5" s="345">
        <v>0.4</v>
      </c>
      <c r="F5" s="345">
        <v>4</v>
      </c>
      <c r="G5" s="346">
        <v>6500</v>
      </c>
      <c r="H5" s="347">
        <v>10400</v>
      </c>
    </row>
    <row r="6" spans="1:8" s="337" customFormat="1" ht="22.5" customHeight="1">
      <c r="A6" s="335"/>
      <c r="B6" s="343">
        <v>3</v>
      </c>
      <c r="C6" s="344" t="s">
        <v>12</v>
      </c>
      <c r="D6" s="344" t="s">
        <v>13</v>
      </c>
      <c r="E6" s="345">
        <v>80</v>
      </c>
      <c r="F6" s="345">
        <v>2</v>
      </c>
      <c r="G6" s="346">
        <v>146.72</v>
      </c>
      <c r="H6" s="347">
        <v>23475.2</v>
      </c>
    </row>
    <row r="7" spans="1:8" s="337" customFormat="1" ht="24" customHeight="1">
      <c r="A7" s="335"/>
      <c r="B7" s="343">
        <v>4</v>
      </c>
      <c r="C7" s="344" t="s">
        <v>14</v>
      </c>
      <c r="D7" s="344" t="s">
        <v>15</v>
      </c>
      <c r="E7" s="345">
        <v>5.6736</v>
      </c>
      <c r="F7" s="345">
        <v>2</v>
      </c>
      <c r="G7" s="346">
        <v>1500</v>
      </c>
      <c r="H7" s="347">
        <v>17020.8</v>
      </c>
    </row>
    <row r="8" spans="1:8" s="337" customFormat="1" ht="24.75" customHeight="1">
      <c r="A8" s="335"/>
      <c r="B8" s="343">
        <v>5</v>
      </c>
      <c r="C8" s="344" t="s">
        <v>16</v>
      </c>
      <c r="D8" s="344" t="s">
        <v>15</v>
      </c>
      <c r="E8" s="345">
        <v>5.6736</v>
      </c>
      <c r="F8" s="345">
        <v>2</v>
      </c>
      <c r="G8" s="346">
        <v>1440</v>
      </c>
      <c r="H8" s="347">
        <v>16339.968</v>
      </c>
    </row>
    <row r="9" spans="1:8" s="337" customFormat="1" ht="25.5" customHeight="1">
      <c r="A9" s="335"/>
      <c r="B9" s="343">
        <v>6</v>
      </c>
      <c r="C9" s="344" t="s">
        <v>17</v>
      </c>
      <c r="D9" s="344" t="s">
        <v>15</v>
      </c>
      <c r="E9" s="345">
        <v>5.6736</v>
      </c>
      <c r="F9" s="345">
        <v>2</v>
      </c>
      <c r="G9" s="346">
        <v>1320</v>
      </c>
      <c r="H9" s="347">
        <v>14978.304000000002</v>
      </c>
    </row>
    <row r="10" spans="1:8" s="337" customFormat="1" ht="26.25" customHeight="1">
      <c r="A10" s="335"/>
      <c r="B10" s="343">
        <v>7</v>
      </c>
      <c r="C10" s="344" t="s">
        <v>18</v>
      </c>
      <c r="D10" s="344" t="s">
        <v>19</v>
      </c>
      <c r="E10" s="345">
        <v>0.8</v>
      </c>
      <c r="F10" s="345">
        <v>2</v>
      </c>
      <c r="G10" s="346">
        <v>559.29</v>
      </c>
      <c r="H10" s="347">
        <v>894.864</v>
      </c>
    </row>
    <row r="11" spans="1:8" s="337" customFormat="1" ht="45.75" customHeight="1">
      <c r="A11" s="335"/>
      <c r="B11" s="343">
        <v>8</v>
      </c>
      <c r="C11" s="344" t="s">
        <v>20</v>
      </c>
      <c r="D11" s="344" t="s">
        <v>15</v>
      </c>
      <c r="E11" s="345">
        <v>5.6736</v>
      </c>
      <c r="F11" s="345">
        <v>2</v>
      </c>
      <c r="G11" s="346">
        <v>3003.38</v>
      </c>
      <c r="H11" s="347">
        <v>34079.953536</v>
      </c>
    </row>
    <row r="12" spans="1:8" s="337" customFormat="1" ht="33.75" customHeight="1">
      <c r="A12" s="335"/>
      <c r="B12" s="343">
        <v>9</v>
      </c>
      <c r="C12" s="344" t="s">
        <v>105</v>
      </c>
      <c r="D12" s="344" t="s">
        <v>15</v>
      </c>
      <c r="E12" s="345">
        <v>5.6736</v>
      </c>
      <c r="F12" s="345">
        <v>2</v>
      </c>
      <c r="G12" s="348">
        <v>1710</v>
      </c>
      <c r="H12" s="347">
        <v>19403.712000000003</v>
      </c>
    </row>
    <row r="13" spans="1:8" s="337" customFormat="1" ht="29.25" customHeight="1">
      <c r="A13" s="335"/>
      <c r="B13" s="343">
        <v>10</v>
      </c>
      <c r="C13" s="344" t="s">
        <v>22</v>
      </c>
      <c r="D13" s="344" t="s">
        <v>23</v>
      </c>
      <c r="E13" s="345">
        <v>1</v>
      </c>
      <c r="F13" s="345">
        <v>2</v>
      </c>
      <c r="G13" s="346">
        <v>5060.23</v>
      </c>
      <c r="H13" s="347">
        <v>10120.46</v>
      </c>
    </row>
    <row r="14" spans="1:8" s="337" customFormat="1" ht="22.5" customHeight="1">
      <c r="A14" s="335"/>
      <c r="B14" s="343">
        <v>11</v>
      </c>
      <c r="C14" s="344" t="s">
        <v>24</v>
      </c>
      <c r="D14" s="344" t="s">
        <v>15</v>
      </c>
      <c r="E14" s="345">
        <v>5.6736</v>
      </c>
      <c r="F14" s="345">
        <v>1</v>
      </c>
      <c r="G14" s="346">
        <v>19.7</v>
      </c>
      <c r="H14" s="347">
        <v>111.76992</v>
      </c>
    </row>
    <row r="15" spans="1:8" s="337" customFormat="1" ht="24.75" customHeight="1">
      <c r="A15" s="335"/>
      <c r="B15" s="343">
        <v>12</v>
      </c>
      <c r="C15" s="344" t="s">
        <v>25</v>
      </c>
      <c r="D15" s="344" t="s">
        <v>15</v>
      </c>
      <c r="E15" s="345">
        <v>5.6736</v>
      </c>
      <c r="F15" s="345">
        <v>1</v>
      </c>
      <c r="G15" s="349">
        <v>9936</v>
      </c>
      <c r="H15" s="347">
        <v>56372.8896</v>
      </c>
    </row>
    <row r="16" spans="1:8" s="337" customFormat="1" ht="30" customHeight="1">
      <c r="A16" s="335"/>
      <c r="B16" s="343">
        <v>13</v>
      </c>
      <c r="C16" s="344" t="s">
        <v>95</v>
      </c>
      <c r="D16" s="344" t="s">
        <v>15</v>
      </c>
      <c r="E16" s="345">
        <v>5.6736</v>
      </c>
      <c r="F16" s="345">
        <v>12</v>
      </c>
      <c r="G16" s="349">
        <v>210</v>
      </c>
      <c r="H16" s="347">
        <v>14297.472000000002</v>
      </c>
    </row>
    <row r="17" spans="1:8" s="337" customFormat="1" ht="24.75" customHeight="1">
      <c r="A17" s="335"/>
      <c r="B17" s="343">
        <v>14</v>
      </c>
      <c r="C17" s="344" t="s">
        <v>26</v>
      </c>
      <c r="D17" s="344" t="s">
        <v>9</v>
      </c>
      <c r="E17" s="345">
        <v>1</v>
      </c>
      <c r="F17" s="345">
        <v>2</v>
      </c>
      <c r="G17" s="349">
        <v>3036.14</v>
      </c>
      <c r="H17" s="347">
        <v>6072.28</v>
      </c>
    </row>
    <row r="18" spans="1:8" s="337" customFormat="1" ht="96" customHeight="1">
      <c r="A18" s="335"/>
      <c r="B18" s="343">
        <v>15</v>
      </c>
      <c r="C18" s="344" t="s">
        <v>27</v>
      </c>
      <c r="D18" s="344" t="s">
        <v>28</v>
      </c>
      <c r="E18" s="345">
        <v>4</v>
      </c>
      <c r="F18" s="345">
        <v>12</v>
      </c>
      <c r="G18" s="348">
        <v>266.33</v>
      </c>
      <c r="H18" s="347">
        <v>12783.84</v>
      </c>
    </row>
    <row r="19" spans="1:8" s="337" customFormat="1" ht="27" customHeight="1">
      <c r="A19" s="335"/>
      <c r="B19" s="343">
        <v>16</v>
      </c>
      <c r="C19" s="344" t="s">
        <v>31</v>
      </c>
      <c r="D19" s="344" t="s">
        <v>28</v>
      </c>
      <c r="E19" s="345">
        <v>4</v>
      </c>
      <c r="F19" s="345">
        <v>1</v>
      </c>
      <c r="G19" s="348">
        <v>2000</v>
      </c>
      <c r="H19" s="347">
        <v>8000</v>
      </c>
    </row>
    <row r="20" spans="1:8" s="337" customFormat="1" ht="46.5" customHeight="1">
      <c r="A20" s="335"/>
      <c r="B20" s="343">
        <v>17</v>
      </c>
      <c r="C20" s="344" t="s">
        <v>29</v>
      </c>
      <c r="D20" s="344" t="s">
        <v>30</v>
      </c>
      <c r="E20" s="345">
        <v>5.6736</v>
      </c>
      <c r="F20" s="345">
        <v>1</v>
      </c>
      <c r="G20" s="346">
        <v>14039</v>
      </c>
      <c r="H20" s="347">
        <v>79651.6704</v>
      </c>
    </row>
    <row r="21" spans="1:8" s="337" customFormat="1" ht="24" customHeight="1">
      <c r="A21" s="335"/>
      <c r="B21" s="343">
        <v>18</v>
      </c>
      <c r="C21" s="344" t="s">
        <v>32</v>
      </c>
      <c r="D21" s="344" t="s">
        <v>33</v>
      </c>
      <c r="E21" s="345">
        <v>500</v>
      </c>
      <c r="F21" s="345" t="s">
        <v>34</v>
      </c>
      <c r="G21" s="346">
        <v>22.39</v>
      </c>
      <c r="H21" s="347">
        <v>11195</v>
      </c>
    </row>
    <row r="22" spans="1:8" s="337" customFormat="1" ht="27.75" customHeight="1">
      <c r="A22" s="335"/>
      <c r="B22" s="343">
        <v>19</v>
      </c>
      <c r="C22" s="344" t="s">
        <v>35</v>
      </c>
      <c r="D22" s="344" t="s">
        <v>36</v>
      </c>
      <c r="E22" s="345">
        <v>1</v>
      </c>
      <c r="F22" s="345" t="s">
        <v>34</v>
      </c>
      <c r="G22" s="346">
        <v>408.6</v>
      </c>
      <c r="H22" s="347">
        <v>408.6</v>
      </c>
    </row>
    <row r="23" spans="1:8" s="337" customFormat="1" ht="24.75" customHeight="1">
      <c r="A23" s="335"/>
      <c r="B23" s="343">
        <v>20</v>
      </c>
      <c r="C23" s="344" t="s">
        <v>37</v>
      </c>
      <c r="D23" s="344" t="s">
        <v>38</v>
      </c>
      <c r="E23" s="345">
        <v>430</v>
      </c>
      <c r="F23" s="345" t="s">
        <v>34</v>
      </c>
      <c r="G23" s="346">
        <v>20.13</v>
      </c>
      <c r="H23" s="347">
        <v>8655.9</v>
      </c>
    </row>
    <row r="24" spans="1:8" s="337" customFormat="1" ht="36" customHeight="1">
      <c r="A24" s="335"/>
      <c r="B24" s="343">
        <v>21</v>
      </c>
      <c r="C24" s="344" t="s">
        <v>39</v>
      </c>
      <c r="D24" s="344" t="s">
        <v>33</v>
      </c>
      <c r="E24" s="345">
        <v>430</v>
      </c>
      <c r="F24" s="345" t="s">
        <v>34</v>
      </c>
      <c r="G24" s="346">
        <v>41.8</v>
      </c>
      <c r="H24" s="347">
        <v>17974</v>
      </c>
    </row>
    <row r="25" spans="1:8" s="337" customFormat="1" ht="33.75" customHeight="1">
      <c r="A25" s="335"/>
      <c r="B25" s="343">
        <v>22</v>
      </c>
      <c r="C25" s="344" t="s">
        <v>40</v>
      </c>
      <c r="D25" s="344" t="s">
        <v>38</v>
      </c>
      <c r="E25" s="345">
        <v>430</v>
      </c>
      <c r="F25" s="345" t="s">
        <v>34</v>
      </c>
      <c r="G25" s="346">
        <v>170.7</v>
      </c>
      <c r="H25" s="347">
        <v>73401</v>
      </c>
    </row>
    <row r="26" spans="1:8" s="337" customFormat="1" ht="36" customHeight="1">
      <c r="A26" s="335"/>
      <c r="B26" s="343">
        <v>23</v>
      </c>
      <c r="C26" s="344" t="s">
        <v>41</v>
      </c>
      <c r="D26" s="344" t="s">
        <v>38</v>
      </c>
      <c r="E26" s="345">
        <v>50</v>
      </c>
      <c r="F26" s="345" t="s">
        <v>34</v>
      </c>
      <c r="G26" s="346">
        <v>183.3</v>
      </c>
      <c r="H26" s="347">
        <v>9165</v>
      </c>
    </row>
    <row r="27" spans="1:8" s="337" customFormat="1" ht="33.75" customHeight="1">
      <c r="A27" s="335"/>
      <c r="B27" s="343">
        <v>24</v>
      </c>
      <c r="C27" s="344" t="s">
        <v>42</v>
      </c>
      <c r="D27" s="344" t="s">
        <v>38</v>
      </c>
      <c r="E27" s="345">
        <v>100</v>
      </c>
      <c r="F27" s="345" t="s">
        <v>34</v>
      </c>
      <c r="G27" s="346">
        <v>36.39</v>
      </c>
      <c r="H27" s="347">
        <v>3639</v>
      </c>
    </row>
    <row r="28" spans="1:8" s="337" customFormat="1" ht="36" customHeight="1">
      <c r="A28" s="335"/>
      <c r="B28" s="343">
        <v>25</v>
      </c>
      <c r="C28" s="344" t="s">
        <v>43</v>
      </c>
      <c r="D28" s="344" t="s">
        <v>38</v>
      </c>
      <c r="E28" s="345">
        <v>300</v>
      </c>
      <c r="F28" s="345" t="s">
        <v>34</v>
      </c>
      <c r="G28" s="346">
        <v>137</v>
      </c>
      <c r="H28" s="347">
        <v>41100</v>
      </c>
    </row>
    <row r="29" spans="1:8" s="337" customFormat="1" ht="19.5" customHeight="1">
      <c r="A29" s="335"/>
      <c r="B29" s="343">
        <v>26</v>
      </c>
      <c r="C29" s="344" t="s">
        <v>98</v>
      </c>
      <c r="D29" s="344" t="s">
        <v>99</v>
      </c>
      <c r="E29" s="345">
        <v>1</v>
      </c>
      <c r="F29" s="345">
        <v>2</v>
      </c>
      <c r="G29" s="346">
        <v>4590</v>
      </c>
      <c r="H29" s="347">
        <v>9180</v>
      </c>
    </row>
    <row r="30" spans="1:8" s="337" customFormat="1" ht="21" customHeight="1">
      <c r="A30" s="335"/>
      <c r="B30" s="343">
        <v>27</v>
      </c>
      <c r="C30" s="344" t="s">
        <v>100</v>
      </c>
      <c r="D30" s="344" t="s">
        <v>101</v>
      </c>
      <c r="E30" s="345">
        <v>1</v>
      </c>
      <c r="F30" s="345">
        <v>1</v>
      </c>
      <c r="G30" s="346">
        <v>2371</v>
      </c>
      <c r="H30" s="347">
        <v>2371</v>
      </c>
    </row>
    <row r="31" spans="1:8" s="337" customFormat="1" ht="21" customHeight="1">
      <c r="A31" s="335"/>
      <c r="B31" s="343">
        <v>28</v>
      </c>
      <c r="C31" s="344" t="s">
        <v>60</v>
      </c>
      <c r="D31" s="344" t="s">
        <v>38</v>
      </c>
      <c r="E31" s="345">
        <v>15</v>
      </c>
      <c r="F31" s="345">
        <v>2</v>
      </c>
      <c r="G31" s="346">
        <v>39</v>
      </c>
      <c r="H31" s="347">
        <v>1170</v>
      </c>
    </row>
    <row r="32" spans="1:8" s="337" customFormat="1" ht="21" customHeight="1">
      <c r="A32" s="335"/>
      <c r="B32" s="343">
        <v>29</v>
      </c>
      <c r="C32" s="344" t="s">
        <v>44</v>
      </c>
      <c r="D32" s="344" t="s">
        <v>45</v>
      </c>
      <c r="E32" s="345">
        <v>0.42</v>
      </c>
      <c r="F32" s="345">
        <v>2</v>
      </c>
      <c r="G32" s="346">
        <v>1514.7</v>
      </c>
      <c r="H32" s="347">
        <v>1272.348</v>
      </c>
    </row>
    <row r="33" spans="2:8" ht="21" customHeight="1">
      <c r="B33" s="343">
        <v>30</v>
      </c>
      <c r="C33" s="344" t="s">
        <v>61</v>
      </c>
      <c r="D33" s="344" t="s">
        <v>62</v>
      </c>
      <c r="E33" s="345">
        <v>0.3</v>
      </c>
      <c r="F33" s="345">
        <v>1</v>
      </c>
      <c r="G33" s="346">
        <v>5859.22</v>
      </c>
      <c r="H33" s="347">
        <v>1757.766</v>
      </c>
    </row>
    <row r="34" spans="2:8" ht="21.75" customHeight="1">
      <c r="B34" s="343">
        <v>31</v>
      </c>
      <c r="C34" s="344" t="s">
        <v>50</v>
      </c>
      <c r="D34" s="344" t="s">
        <v>15</v>
      </c>
      <c r="E34" s="345">
        <v>5.6736</v>
      </c>
      <c r="F34" s="345">
        <v>6</v>
      </c>
      <c r="G34" s="346">
        <v>1860</v>
      </c>
      <c r="H34" s="347">
        <v>63317.376000000004</v>
      </c>
    </row>
    <row r="35" spans="2:8" ht="21.75" customHeight="1">
      <c r="B35" s="343">
        <v>32</v>
      </c>
      <c r="C35" s="344" t="s">
        <v>46</v>
      </c>
      <c r="D35" s="344"/>
      <c r="E35" s="345"/>
      <c r="F35" s="345" t="s">
        <v>47</v>
      </c>
      <c r="G35" s="346"/>
      <c r="H35" s="347">
        <v>87554.9952</v>
      </c>
    </row>
    <row r="36" spans="2:8" ht="21.75" customHeight="1">
      <c r="B36" s="343">
        <v>33</v>
      </c>
      <c r="C36" s="344" t="s">
        <v>48</v>
      </c>
      <c r="D36" s="344" t="s">
        <v>38</v>
      </c>
      <c r="E36" s="345"/>
      <c r="F36" s="345"/>
      <c r="G36" s="346"/>
      <c r="H36" s="347">
        <v>14297.472000000002</v>
      </c>
    </row>
    <row r="37" spans="2:8" ht="21.75" customHeight="1">
      <c r="B37" s="343">
        <v>34</v>
      </c>
      <c r="C37" s="344" t="s">
        <v>64</v>
      </c>
      <c r="D37" s="344"/>
      <c r="E37" s="350"/>
      <c r="F37" s="350"/>
      <c r="G37" s="350"/>
      <c r="H37" s="347">
        <v>110000</v>
      </c>
    </row>
    <row r="38" spans="2:8" ht="18.75" customHeight="1">
      <c r="B38" s="343">
        <v>35</v>
      </c>
      <c r="C38" s="344" t="s">
        <v>106</v>
      </c>
      <c r="D38" s="344" t="s">
        <v>38</v>
      </c>
      <c r="E38" s="345">
        <v>100</v>
      </c>
      <c r="F38" s="345">
        <v>1</v>
      </c>
      <c r="G38" s="346">
        <v>400</v>
      </c>
      <c r="H38" s="347">
        <v>40000</v>
      </c>
    </row>
    <row r="39" spans="1:8" s="337" customFormat="1" ht="18" customHeight="1">
      <c r="A39" s="335"/>
      <c r="B39" s="343">
        <v>36</v>
      </c>
      <c r="C39" s="344" t="s">
        <v>107</v>
      </c>
      <c r="D39" s="344" t="s">
        <v>66</v>
      </c>
      <c r="E39" s="350">
        <v>50</v>
      </c>
      <c r="F39" s="350">
        <v>1</v>
      </c>
      <c r="G39" s="350">
        <v>1443.34</v>
      </c>
      <c r="H39" s="347">
        <v>72167</v>
      </c>
    </row>
    <row r="40" spans="2:8" ht="24" customHeight="1">
      <c r="B40" s="343">
        <v>37</v>
      </c>
      <c r="C40" s="344" t="s">
        <v>85</v>
      </c>
      <c r="D40" s="344" t="s">
        <v>38</v>
      </c>
      <c r="E40" s="345">
        <v>20</v>
      </c>
      <c r="F40" s="345">
        <v>1</v>
      </c>
      <c r="G40" s="346">
        <v>260</v>
      </c>
      <c r="H40" s="347">
        <v>5200</v>
      </c>
    </row>
    <row r="41" spans="2:8" ht="24" customHeight="1">
      <c r="B41" s="343">
        <v>38</v>
      </c>
      <c r="C41" s="344" t="s">
        <v>102</v>
      </c>
      <c r="D41" s="344" t="s">
        <v>66</v>
      </c>
      <c r="E41" s="350">
        <v>50</v>
      </c>
      <c r="F41" s="350">
        <v>1</v>
      </c>
      <c r="G41" s="350">
        <v>982.88</v>
      </c>
      <c r="H41" s="347">
        <v>49144</v>
      </c>
    </row>
    <row r="42" spans="2:8" ht="24" customHeight="1">
      <c r="B42" s="343">
        <v>39</v>
      </c>
      <c r="C42" s="344" t="s">
        <v>108</v>
      </c>
      <c r="D42" s="344" t="s">
        <v>109</v>
      </c>
      <c r="E42" s="345">
        <v>200</v>
      </c>
      <c r="F42" s="350" t="s">
        <v>110</v>
      </c>
      <c r="G42" s="350"/>
      <c r="H42" s="347">
        <v>56005</v>
      </c>
    </row>
    <row r="43" spans="2:8" ht="24" customHeight="1">
      <c r="B43" s="343">
        <v>40</v>
      </c>
      <c r="C43" s="344" t="s">
        <v>111</v>
      </c>
      <c r="D43" s="344" t="s">
        <v>109</v>
      </c>
      <c r="E43" s="345">
        <v>25</v>
      </c>
      <c r="F43" s="350" t="s">
        <v>110</v>
      </c>
      <c r="G43" s="350"/>
      <c r="H43" s="347">
        <v>30000</v>
      </c>
    </row>
    <row r="44" spans="2:8" ht="24" customHeight="1">
      <c r="B44" s="343">
        <v>41</v>
      </c>
      <c r="C44" s="344" t="s">
        <v>112</v>
      </c>
      <c r="D44" s="344" t="s">
        <v>109</v>
      </c>
      <c r="E44" s="345">
        <v>30</v>
      </c>
      <c r="F44" s="345">
        <v>1</v>
      </c>
      <c r="G44" s="346">
        <v>750</v>
      </c>
      <c r="H44" s="347">
        <v>22500</v>
      </c>
    </row>
    <row r="45" spans="2:8" ht="24" customHeight="1">
      <c r="B45" s="343">
        <v>42</v>
      </c>
      <c r="C45" s="344" t="s">
        <v>113</v>
      </c>
      <c r="D45" s="344" t="s">
        <v>114</v>
      </c>
      <c r="E45" s="345">
        <v>0.04</v>
      </c>
      <c r="F45" s="345">
        <v>1</v>
      </c>
      <c r="G45" s="346">
        <v>4400</v>
      </c>
      <c r="H45" s="347">
        <v>176</v>
      </c>
    </row>
    <row r="46" spans="2:8" ht="24" customHeight="1">
      <c r="B46" s="343">
        <v>43</v>
      </c>
      <c r="C46" s="344" t="s">
        <v>115</v>
      </c>
      <c r="D46" s="344" t="s">
        <v>75</v>
      </c>
      <c r="E46" s="345">
        <v>1</v>
      </c>
      <c r="F46" s="345">
        <v>8</v>
      </c>
      <c r="G46" s="346">
        <v>7000</v>
      </c>
      <c r="H46" s="347">
        <v>56000</v>
      </c>
    </row>
    <row r="47" spans="2:8" ht="12">
      <c r="B47" s="351" t="s">
        <v>53</v>
      </c>
      <c r="C47" s="351"/>
      <c r="D47" s="351"/>
      <c r="E47" s="351"/>
      <c r="F47" s="351"/>
      <c r="G47" s="352"/>
      <c r="H47" s="353">
        <v>1117114.640656</v>
      </c>
    </row>
    <row r="49" ht="12">
      <c r="H49" s="354"/>
    </row>
    <row r="50" spans="5:7" ht="12">
      <c r="E50" s="355"/>
      <c r="F50" s="355"/>
      <c r="G50" s="355"/>
    </row>
    <row r="51" spans="5:7" ht="12">
      <c r="E51" s="355"/>
      <c r="F51" s="355"/>
      <c r="G51" s="355"/>
    </row>
    <row r="53" spans="6:7" ht="12">
      <c r="F53" s="356"/>
      <c r="G53" s="356"/>
    </row>
    <row r="54" spans="6:7" ht="12">
      <c r="F54" s="356"/>
      <c r="G54" s="356"/>
    </row>
    <row r="56" spans="6:7" ht="12">
      <c r="F56" s="355"/>
      <c r="G56" s="355"/>
    </row>
    <row r="91" ht="12">
      <c r="B91" s="335" t="s">
        <v>78</v>
      </c>
    </row>
    <row r="885" ht="12">
      <c r="B885" s="335" t="s">
        <v>78</v>
      </c>
    </row>
  </sheetData>
  <sheetProtection selectLockedCells="1" selectUnlockedCells="1"/>
  <mergeCells count="1">
    <mergeCell ref="B1:H1"/>
  </mergeCells>
  <printOptions/>
  <pageMargins left="0.35" right="0.35" top="0.35" bottom="0.35" header="0.5118055555555555" footer="0.3"/>
  <pageSetup fitToHeight="0" fitToWidth="1" horizontalDpi="300" verticalDpi="300" orientation="landscape" paperSize="9"/>
  <headerFooter alignWithMargins="0">
    <oddFooter>&amp;C&amp;"Arial Cyr,Обычный"-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B1">
      <selection activeCell="C18" sqref="C18"/>
    </sheetView>
  </sheetViews>
  <sheetFormatPr defaultColWidth="9.140625" defaultRowHeight="12.75"/>
  <cols>
    <col min="1" max="1" width="0" style="3236" hidden="1" customWidth="1"/>
    <col min="2" max="2" width="4.7109375" style="3236" customWidth="1"/>
    <col min="3" max="3" width="45.00390625" style="3236" customWidth="1"/>
    <col min="4" max="4" width="13.8515625" style="3236" customWidth="1"/>
    <col min="5" max="5" width="8.8515625" style="3236" customWidth="1"/>
    <col min="6" max="6" width="7.28125" style="3236" customWidth="1"/>
    <col min="7" max="7" width="8.00390625" style="3236" customWidth="1"/>
    <col min="8" max="8" width="11.00390625" style="3236" customWidth="1"/>
    <col min="9" max="9" width="5.57421875" style="3237" customWidth="1"/>
    <col min="10" max="10" width="2.140625" style="0" customWidth="1"/>
    <col min="11" max="11" width="6.421875" style="0" customWidth="1"/>
    <col min="12" max="16384" width="8.28125" style="0" customWidth="1"/>
  </cols>
  <sheetData>
    <row r="1" spans="1:9" s="3238" customFormat="1" ht="33" customHeight="1">
      <c r="A1" s="3236"/>
      <c r="B1" s="3485" t="s">
        <v>366</v>
      </c>
      <c r="C1" s="3485"/>
      <c r="D1" s="3485"/>
      <c r="E1" s="3485"/>
      <c r="F1" s="3485"/>
      <c r="G1" s="3485"/>
      <c r="H1" s="3485"/>
      <c r="I1" s="3237"/>
    </row>
    <row r="2" spans="1:9" s="3238" customFormat="1" ht="14.25" customHeight="1">
      <c r="A2" s="3236"/>
      <c r="B2" s="3284"/>
      <c r="C2" s="3284"/>
      <c r="D2" s="3284"/>
      <c r="E2" s="3284"/>
      <c r="F2" s="3284"/>
      <c r="G2" s="3284"/>
      <c r="H2" s="3284"/>
      <c r="I2" s="3237"/>
    </row>
    <row r="3" spans="1:11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242" t="s">
        <v>7</v>
      </c>
      <c r="I3" s="3243"/>
      <c r="J3" s="3244"/>
      <c r="K3" s="3244"/>
    </row>
    <row r="4" spans="1:11" s="3238" customFormat="1" ht="21" customHeight="1">
      <c r="A4" s="3236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249">
        <f aca="true" t="shared" si="0" ref="H4:H18">E4*F4*G4</f>
        <v>5460</v>
      </c>
      <c r="I4" s="3250"/>
      <c r="J4" s="3244"/>
      <c r="K4" s="3244"/>
    </row>
    <row r="5" spans="1:11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0.6</v>
      </c>
      <c r="F5" s="3247">
        <v>2</v>
      </c>
      <c r="G5" s="3248">
        <v>6500</v>
      </c>
      <c r="H5" s="3249">
        <f t="shared" si="0"/>
        <v>7800</v>
      </c>
      <c r="I5" s="3250"/>
      <c r="J5" s="3244"/>
      <c r="K5" s="3244"/>
    </row>
    <row r="6" spans="1:11" s="3238" customFormat="1" ht="18.75" customHeight="1">
      <c r="A6" s="3236"/>
      <c r="B6" s="3245">
        <v>3</v>
      </c>
      <c r="C6" s="3246" t="s">
        <v>12</v>
      </c>
      <c r="D6" s="3246" t="s">
        <v>13</v>
      </c>
      <c r="E6" s="3247">
        <v>90</v>
      </c>
      <c r="F6" s="3247">
        <v>2</v>
      </c>
      <c r="G6" s="3248">
        <v>146.72</v>
      </c>
      <c r="H6" s="3249">
        <f t="shared" si="0"/>
        <v>26409.6</v>
      </c>
      <c r="I6" s="3250"/>
      <c r="J6" s="3244"/>
      <c r="K6" s="3244"/>
    </row>
    <row r="7" spans="1:11" s="3238" customFormat="1" ht="21" customHeight="1">
      <c r="A7" s="3236"/>
      <c r="B7" s="3245">
        <v>4</v>
      </c>
      <c r="C7" s="3246" t="s">
        <v>14</v>
      </c>
      <c r="D7" s="3251" t="s">
        <v>15</v>
      </c>
      <c r="E7" s="3247">
        <v>4.5208</v>
      </c>
      <c r="F7" s="3247">
        <v>2</v>
      </c>
      <c r="G7" s="3248">
        <v>1500</v>
      </c>
      <c r="H7" s="3249">
        <f t="shared" si="0"/>
        <v>13562.400000000001</v>
      </c>
      <c r="I7" s="3250"/>
      <c r="J7" s="3244"/>
      <c r="K7" s="3244"/>
    </row>
    <row r="8" spans="1:11" s="3238" customFormat="1" ht="30" customHeight="1">
      <c r="A8" s="3236"/>
      <c r="B8" s="3245">
        <v>5</v>
      </c>
      <c r="C8" s="3246" t="s">
        <v>16</v>
      </c>
      <c r="D8" s="3251" t="s">
        <v>15</v>
      </c>
      <c r="E8" s="3247">
        <v>4.5208</v>
      </c>
      <c r="F8" s="3247">
        <v>2</v>
      </c>
      <c r="G8" s="3248">
        <v>1440</v>
      </c>
      <c r="H8" s="3249">
        <f t="shared" si="0"/>
        <v>13019.904</v>
      </c>
      <c r="I8" s="3250"/>
      <c r="J8" s="3244"/>
      <c r="K8" s="3244"/>
    </row>
    <row r="9" spans="1:11" s="3238" customFormat="1" ht="20.25" customHeight="1">
      <c r="A9" s="3236"/>
      <c r="B9" s="3245">
        <v>6</v>
      </c>
      <c r="C9" s="3246" t="s">
        <v>17</v>
      </c>
      <c r="D9" s="3251" t="s">
        <v>15</v>
      </c>
      <c r="E9" s="3247">
        <v>4.5208</v>
      </c>
      <c r="F9" s="3247">
        <v>2</v>
      </c>
      <c r="G9" s="3248">
        <v>1320</v>
      </c>
      <c r="H9" s="3249">
        <f t="shared" si="0"/>
        <v>11934.912</v>
      </c>
      <c r="I9" s="3250"/>
      <c r="J9" s="3244"/>
      <c r="K9" s="3244"/>
    </row>
    <row r="10" spans="1:11" s="3238" customFormat="1" ht="20.25" customHeight="1">
      <c r="A10" s="3236"/>
      <c r="B10" s="3245">
        <v>7</v>
      </c>
      <c r="C10" s="3246" t="s">
        <v>18</v>
      </c>
      <c r="D10" s="3251" t="s">
        <v>19</v>
      </c>
      <c r="E10" s="3247">
        <v>0.8</v>
      </c>
      <c r="F10" s="3247">
        <v>2</v>
      </c>
      <c r="G10" s="3248">
        <v>559.29</v>
      </c>
      <c r="H10" s="3249">
        <f t="shared" si="0"/>
        <v>894.864</v>
      </c>
      <c r="I10" s="3250"/>
      <c r="J10" s="3244"/>
      <c r="K10" s="3244"/>
    </row>
    <row r="11" spans="1:11" s="3238" customFormat="1" ht="42.75" customHeight="1">
      <c r="A11" s="3236"/>
      <c r="B11" s="3245">
        <v>8</v>
      </c>
      <c r="C11" s="3246" t="s">
        <v>20</v>
      </c>
      <c r="D11" s="3251" t="s">
        <v>15</v>
      </c>
      <c r="E11" s="3247">
        <v>4.5208</v>
      </c>
      <c r="F11" s="3247">
        <v>2</v>
      </c>
      <c r="G11" s="3248">
        <v>3003.38</v>
      </c>
      <c r="H11" s="3249">
        <f t="shared" si="0"/>
        <v>27155.360608000003</v>
      </c>
      <c r="I11" s="3250"/>
      <c r="J11" s="3244"/>
      <c r="K11" s="3244"/>
    </row>
    <row r="12" spans="1:11" s="3238" customFormat="1" ht="56.25" customHeight="1">
      <c r="A12" s="3236"/>
      <c r="B12" s="3245">
        <v>9</v>
      </c>
      <c r="C12" s="3246" t="s">
        <v>21</v>
      </c>
      <c r="D12" s="3251" t="s">
        <v>15</v>
      </c>
      <c r="E12" s="3247">
        <v>4.5208</v>
      </c>
      <c r="F12" s="3247">
        <v>2</v>
      </c>
      <c r="G12" s="3252">
        <v>1710</v>
      </c>
      <c r="H12" s="3249">
        <f t="shared" si="0"/>
        <v>15461.136</v>
      </c>
      <c r="I12" s="3250"/>
      <c r="J12" s="3244"/>
      <c r="K12" s="3244"/>
    </row>
    <row r="13" spans="1:11" s="3238" customFormat="1" ht="28.5" customHeight="1">
      <c r="A13" s="3236"/>
      <c r="B13" s="3245">
        <v>10</v>
      </c>
      <c r="C13" s="3246" t="s">
        <v>22</v>
      </c>
      <c r="D13" s="3251" t="s">
        <v>23</v>
      </c>
      <c r="E13" s="3247">
        <v>1</v>
      </c>
      <c r="F13" s="3247">
        <v>2</v>
      </c>
      <c r="G13" s="3248">
        <v>5060.23</v>
      </c>
      <c r="H13" s="3249">
        <f t="shared" si="0"/>
        <v>10120.46</v>
      </c>
      <c r="I13" s="3250"/>
      <c r="J13" s="3244"/>
      <c r="K13" s="3244"/>
    </row>
    <row r="14" spans="1:11" s="3238" customFormat="1" ht="29.25" customHeight="1">
      <c r="A14" s="3236"/>
      <c r="B14" s="3245">
        <v>11</v>
      </c>
      <c r="C14" s="3246" t="s">
        <v>24</v>
      </c>
      <c r="D14" s="3251" t="s">
        <v>15</v>
      </c>
      <c r="E14" s="3247">
        <v>4.5208</v>
      </c>
      <c r="F14" s="3247">
        <v>2</v>
      </c>
      <c r="G14" s="3248">
        <v>19.7</v>
      </c>
      <c r="H14" s="3249">
        <f t="shared" si="0"/>
        <v>178.11952</v>
      </c>
      <c r="I14" s="3250"/>
      <c r="J14" s="3244"/>
      <c r="K14" s="3244"/>
    </row>
    <row r="15" spans="1:11" s="3238" customFormat="1" ht="28.5" customHeight="1">
      <c r="A15" s="3236"/>
      <c r="B15" s="3245">
        <v>12</v>
      </c>
      <c r="C15" s="3246" t="s">
        <v>25</v>
      </c>
      <c r="D15" s="3251" t="s">
        <v>15</v>
      </c>
      <c r="E15" s="3247">
        <v>4.5208</v>
      </c>
      <c r="F15" s="3247">
        <v>1</v>
      </c>
      <c r="G15" s="3253">
        <v>9936</v>
      </c>
      <c r="H15" s="3249">
        <f t="shared" si="0"/>
        <v>44918.66880000001</v>
      </c>
      <c r="I15" s="3250"/>
      <c r="J15" s="3244"/>
      <c r="K15" s="3244"/>
    </row>
    <row r="16" spans="1:11" s="3238" customFormat="1" ht="19.5" customHeight="1">
      <c r="A16" s="3236"/>
      <c r="B16" s="3245">
        <v>13</v>
      </c>
      <c r="C16" s="3246" t="s">
        <v>26</v>
      </c>
      <c r="D16" s="3246" t="s">
        <v>9</v>
      </c>
      <c r="E16" s="3247">
        <v>1</v>
      </c>
      <c r="F16" s="3247">
        <v>2</v>
      </c>
      <c r="G16" s="3253">
        <v>3036.14</v>
      </c>
      <c r="H16" s="3249">
        <f t="shared" si="0"/>
        <v>6072.28</v>
      </c>
      <c r="I16" s="3250"/>
      <c r="J16" s="3244"/>
      <c r="K16" s="3244"/>
    </row>
    <row r="17" spans="1:11" s="3238" customFormat="1" ht="87.75" customHeight="1">
      <c r="A17" s="3236"/>
      <c r="B17" s="3245">
        <v>14</v>
      </c>
      <c r="C17" s="3246" t="s">
        <v>258</v>
      </c>
      <c r="D17" s="3246" t="s">
        <v>28</v>
      </c>
      <c r="E17" s="3247">
        <v>2</v>
      </c>
      <c r="F17" s="3247">
        <v>12</v>
      </c>
      <c r="G17" s="3252">
        <v>266.33</v>
      </c>
      <c r="H17" s="3249">
        <f t="shared" si="0"/>
        <v>6391.92</v>
      </c>
      <c r="I17" s="3250"/>
      <c r="J17" s="3244"/>
      <c r="K17" s="3244"/>
    </row>
    <row r="18" spans="1:11" s="3238" customFormat="1" ht="43.5" customHeight="1">
      <c r="A18" s="3236"/>
      <c r="B18" s="3245">
        <v>15</v>
      </c>
      <c r="C18" s="3246" t="s">
        <v>29</v>
      </c>
      <c r="D18" s="3251" t="s">
        <v>30</v>
      </c>
      <c r="E18" s="3247">
        <v>4.5208</v>
      </c>
      <c r="F18" s="3247">
        <v>1</v>
      </c>
      <c r="G18" s="3248">
        <v>14039</v>
      </c>
      <c r="H18" s="3249">
        <f t="shared" si="0"/>
        <v>63467.51120000001</v>
      </c>
      <c r="I18" s="3250"/>
      <c r="J18" s="3244"/>
      <c r="K18" s="3244"/>
    </row>
    <row r="19" spans="1:11" s="3238" customFormat="1" ht="21" customHeight="1">
      <c r="A19" s="3236"/>
      <c r="B19" s="3245">
        <v>16</v>
      </c>
      <c r="C19" s="3246" t="s">
        <v>32</v>
      </c>
      <c r="D19" s="3246" t="s">
        <v>33</v>
      </c>
      <c r="E19" s="3247">
        <v>800</v>
      </c>
      <c r="F19" s="3254" t="s">
        <v>34</v>
      </c>
      <c r="G19" s="3248">
        <v>22.39</v>
      </c>
      <c r="H19" s="3249">
        <f aca="true" t="shared" si="1" ref="H19:H26">E19*G19</f>
        <v>17912</v>
      </c>
      <c r="I19" s="3250"/>
      <c r="J19" s="3244"/>
      <c r="K19" s="3244"/>
    </row>
    <row r="20" spans="1:11" s="3238" customFormat="1" ht="21.75" customHeight="1">
      <c r="A20" s="3236"/>
      <c r="B20" s="3245">
        <v>17</v>
      </c>
      <c r="C20" s="3246" t="s">
        <v>35</v>
      </c>
      <c r="D20" s="3246" t="s">
        <v>36</v>
      </c>
      <c r="E20" s="3247">
        <v>1</v>
      </c>
      <c r="F20" s="3254" t="s">
        <v>34</v>
      </c>
      <c r="G20" s="3248">
        <v>408.6</v>
      </c>
      <c r="H20" s="3249">
        <f t="shared" si="1"/>
        <v>408.6</v>
      </c>
      <c r="I20" s="3250"/>
      <c r="J20" s="3244"/>
      <c r="K20" s="3244"/>
    </row>
    <row r="21" spans="1:11" s="3238" customFormat="1" ht="22.5" customHeight="1">
      <c r="A21" s="3236"/>
      <c r="B21" s="3245">
        <v>18</v>
      </c>
      <c r="C21" s="3246" t="s">
        <v>37</v>
      </c>
      <c r="D21" s="3246" t="s">
        <v>38</v>
      </c>
      <c r="E21" s="3247">
        <v>200</v>
      </c>
      <c r="F21" s="3254" t="s">
        <v>34</v>
      </c>
      <c r="G21" s="3248">
        <v>20.13</v>
      </c>
      <c r="H21" s="3249">
        <f t="shared" si="1"/>
        <v>4026</v>
      </c>
      <c r="I21" s="3250"/>
      <c r="J21" s="3244"/>
      <c r="K21" s="3244"/>
    </row>
    <row r="22" spans="1:11" s="3238" customFormat="1" ht="23.25" customHeight="1">
      <c r="A22" s="3236"/>
      <c r="B22" s="3245">
        <v>19</v>
      </c>
      <c r="C22" s="3246" t="s">
        <v>39</v>
      </c>
      <c r="D22" s="3246" t="s">
        <v>33</v>
      </c>
      <c r="E22" s="3247">
        <v>450</v>
      </c>
      <c r="F22" s="3254" t="s">
        <v>34</v>
      </c>
      <c r="G22" s="3248">
        <v>41.8</v>
      </c>
      <c r="H22" s="3249">
        <f t="shared" si="1"/>
        <v>18810</v>
      </c>
      <c r="I22" s="3250"/>
      <c r="J22" s="3244"/>
      <c r="K22" s="3244"/>
    </row>
    <row r="23" spans="1:11" s="3238" customFormat="1" ht="28.5" customHeight="1">
      <c r="A23" s="3236"/>
      <c r="B23" s="3245">
        <v>20</v>
      </c>
      <c r="C23" s="3246" t="s">
        <v>40</v>
      </c>
      <c r="D23" s="3246" t="s">
        <v>38</v>
      </c>
      <c r="E23" s="3247">
        <v>210</v>
      </c>
      <c r="F23" s="3254" t="s">
        <v>34</v>
      </c>
      <c r="G23" s="3248">
        <v>170.7</v>
      </c>
      <c r="H23" s="3249">
        <f t="shared" si="1"/>
        <v>35847</v>
      </c>
      <c r="I23" s="3250"/>
      <c r="J23" s="3244"/>
      <c r="K23" s="3244"/>
    </row>
    <row r="24" spans="1:11" s="3238" customFormat="1" ht="30.75" customHeight="1">
      <c r="A24" s="3236"/>
      <c r="B24" s="3245">
        <v>21</v>
      </c>
      <c r="C24" s="3246" t="s">
        <v>41</v>
      </c>
      <c r="D24" s="3246" t="s">
        <v>38</v>
      </c>
      <c r="E24" s="3247">
        <v>70</v>
      </c>
      <c r="F24" s="3254" t="s">
        <v>34</v>
      </c>
      <c r="G24" s="3248">
        <v>183.3</v>
      </c>
      <c r="H24" s="3249">
        <f t="shared" si="1"/>
        <v>12831</v>
      </c>
      <c r="I24" s="3250"/>
      <c r="J24" s="3244"/>
      <c r="K24" s="3244"/>
    </row>
    <row r="25" spans="1:11" s="3238" customFormat="1" ht="21.75" customHeight="1">
      <c r="A25" s="3236"/>
      <c r="B25" s="3245">
        <v>22</v>
      </c>
      <c r="C25" s="3246" t="s">
        <v>42</v>
      </c>
      <c r="D25" s="3246" t="s">
        <v>38</v>
      </c>
      <c r="E25" s="3247">
        <v>150</v>
      </c>
      <c r="F25" s="3254" t="s">
        <v>34</v>
      </c>
      <c r="G25" s="3248">
        <v>36.39</v>
      </c>
      <c r="H25" s="3249">
        <f t="shared" si="1"/>
        <v>5458.5</v>
      </c>
      <c r="I25" s="3250"/>
      <c r="J25" s="3244"/>
      <c r="K25" s="3244"/>
    </row>
    <row r="26" spans="1:11" s="3238" customFormat="1" ht="21.75" customHeight="1">
      <c r="A26" s="3236"/>
      <c r="B26" s="3245">
        <v>23</v>
      </c>
      <c r="C26" s="3246" t="s">
        <v>43</v>
      </c>
      <c r="D26" s="3246" t="s">
        <v>38</v>
      </c>
      <c r="E26" s="3247">
        <v>200</v>
      </c>
      <c r="F26" s="3254" t="s">
        <v>34</v>
      </c>
      <c r="G26" s="3248">
        <v>137</v>
      </c>
      <c r="H26" s="3249">
        <f t="shared" si="1"/>
        <v>27400</v>
      </c>
      <c r="I26" s="3250"/>
      <c r="J26" s="3244"/>
      <c r="K26" s="3244"/>
    </row>
    <row r="27" spans="1:11" s="3238" customFormat="1" ht="21" customHeight="1">
      <c r="A27" s="3236"/>
      <c r="B27" s="3245">
        <v>24</v>
      </c>
      <c r="C27" s="3246" t="s">
        <v>44</v>
      </c>
      <c r="D27" s="3246" t="s">
        <v>45</v>
      </c>
      <c r="E27" s="3247">
        <v>0.5</v>
      </c>
      <c r="F27" s="3247">
        <v>2</v>
      </c>
      <c r="G27" s="3248">
        <v>1514.7</v>
      </c>
      <c r="H27" s="3249">
        <f>E27*F27*G27</f>
        <v>1514.7</v>
      </c>
      <c r="I27" s="3250"/>
      <c r="J27" s="3244"/>
      <c r="K27" s="3244"/>
    </row>
    <row r="28" spans="1:11" s="3238" customFormat="1" ht="21" customHeight="1">
      <c r="A28" s="3236"/>
      <c r="B28" s="3245">
        <v>25</v>
      </c>
      <c r="C28" s="3246" t="s">
        <v>46</v>
      </c>
      <c r="D28" s="3246"/>
      <c r="E28" s="3247"/>
      <c r="F28" s="3247" t="s">
        <v>47</v>
      </c>
      <c r="G28" s="3248"/>
      <c r="H28" s="3249">
        <f>12*1.28*4520.8</f>
        <v>69439.488</v>
      </c>
      <c r="I28" s="3250"/>
      <c r="J28" s="3244"/>
      <c r="K28" s="3244"/>
    </row>
    <row r="29" spans="1:11" s="3238" customFormat="1" ht="21" customHeight="1">
      <c r="A29" s="3236"/>
      <c r="B29" s="3245">
        <v>26</v>
      </c>
      <c r="C29" s="3246" t="s">
        <v>48</v>
      </c>
      <c r="D29" s="3246" t="s">
        <v>38</v>
      </c>
      <c r="E29" s="3247">
        <v>4.5208</v>
      </c>
      <c r="F29" s="3247">
        <v>12</v>
      </c>
      <c r="G29" s="3248">
        <v>210</v>
      </c>
      <c r="H29" s="3249">
        <f>E29*F29*G29</f>
        <v>11392.416000000001</v>
      </c>
      <c r="I29" s="3250"/>
      <c r="J29" s="3244"/>
      <c r="K29" s="3244"/>
    </row>
    <row r="30" spans="1:11" s="3238" customFormat="1" ht="23.25" customHeight="1">
      <c r="A30" s="3236"/>
      <c r="B30" s="3245">
        <v>27</v>
      </c>
      <c r="C30" s="3246" t="s">
        <v>50</v>
      </c>
      <c r="D30" s="3246" t="s">
        <v>15</v>
      </c>
      <c r="E30" s="3247">
        <v>4.5208</v>
      </c>
      <c r="F30" s="3247">
        <v>12</v>
      </c>
      <c r="G30" s="3248">
        <v>3290</v>
      </c>
      <c r="H30" s="3249">
        <f>E30*F30*G30</f>
        <v>178481.184</v>
      </c>
      <c r="I30" s="3250"/>
      <c r="J30" s="3244"/>
      <c r="K30" s="3244"/>
    </row>
    <row r="31" spans="1:11" s="3238" customFormat="1" ht="24" customHeight="1">
      <c r="A31" s="3236"/>
      <c r="B31" s="3245">
        <v>28</v>
      </c>
      <c r="C31" s="3255" t="s">
        <v>367</v>
      </c>
      <c r="D31" s="3255"/>
      <c r="E31" s="3256"/>
      <c r="F31" s="3256"/>
      <c r="G31" s="3256"/>
      <c r="H31" s="3257">
        <v>100000</v>
      </c>
      <c r="I31" s="3250"/>
      <c r="J31" s="3244"/>
      <c r="K31" s="3244"/>
    </row>
    <row r="32" spans="2:11" ht="21" customHeight="1">
      <c r="B32" s="3245">
        <v>29</v>
      </c>
      <c r="C32" s="3258" t="s">
        <v>71</v>
      </c>
      <c r="D32" s="3258" t="s">
        <v>66</v>
      </c>
      <c r="E32" s="3259">
        <v>18</v>
      </c>
      <c r="F32" s="3259">
        <v>1</v>
      </c>
      <c r="G32" s="3259">
        <v>1585.23</v>
      </c>
      <c r="H32" s="3260">
        <f aca="true" t="shared" si="2" ref="H32:H42">E32*F32*G32</f>
        <v>28534.14</v>
      </c>
      <c r="I32" s="3250"/>
      <c r="J32" s="3261"/>
      <c r="K32" s="3261"/>
    </row>
    <row r="33" spans="2:11" ht="21.75" customHeight="1">
      <c r="B33" s="3245">
        <v>30</v>
      </c>
      <c r="C33" s="3258" t="s">
        <v>70</v>
      </c>
      <c r="D33" s="3258" t="s">
        <v>66</v>
      </c>
      <c r="E33" s="3259">
        <v>2</v>
      </c>
      <c r="F33" s="3259">
        <v>1</v>
      </c>
      <c r="G33" s="3259">
        <v>1039.3</v>
      </c>
      <c r="H33" s="3260">
        <f t="shared" si="2"/>
        <v>2078.6</v>
      </c>
      <c r="I33" s="3250"/>
      <c r="J33" s="3261"/>
      <c r="K33" s="3261"/>
    </row>
    <row r="34" spans="2:11" ht="21.75" customHeight="1">
      <c r="B34" s="3245">
        <v>31</v>
      </c>
      <c r="C34" s="3258" t="s">
        <v>72</v>
      </c>
      <c r="D34" s="3258" t="s">
        <v>73</v>
      </c>
      <c r="E34" s="3259">
        <v>4</v>
      </c>
      <c r="F34" s="3262">
        <v>1</v>
      </c>
      <c r="G34" s="3262">
        <v>4152</v>
      </c>
      <c r="H34" s="3260">
        <f t="shared" si="2"/>
        <v>16608</v>
      </c>
      <c r="I34" s="3250"/>
      <c r="J34" s="3261"/>
      <c r="K34" s="3261"/>
    </row>
    <row r="35" spans="1:11" s="3238" customFormat="1" ht="21" customHeight="1">
      <c r="A35" s="3236"/>
      <c r="B35" s="3245">
        <v>32</v>
      </c>
      <c r="C35" s="3258" t="s">
        <v>107</v>
      </c>
      <c r="D35" s="3258" t="s">
        <v>66</v>
      </c>
      <c r="E35" s="3259">
        <v>28</v>
      </c>
      <c r="F35" s="3263">
        <v>1</v>
      </c>
      <c r="G35" s="3263">
        <v>1443.34</v>
      </c>
      <c r="H35" s="3260">
        <f t="shared" si="2"/>
        <v>40413.52</v>
      </c>
      <c r="I35" s="3250"/>
      <c r="J35" s="3244"/>
      <c r="K35" s="3244"/>
    </row>
    <row r="36" spans="2:11" ht="21.75" customHeight="1">
      <c r="B36" s="3245">
        <v>33</v>
      </c>
      <c r="C36" s="3258" t="s">
        <v>67</v>
      </c>
      <c r="D36" s="3258" t="s">
        <v>66</v>
      </c>
      <c r="E36" s="3259">
        <v>16</v>
      </c>
      <c r="F36" s="3259">
        <v>1</v>
      </c>
      <c r="G36" s="3259">
        <v>1124.6</v>
      </c>
      <c r="H36" s="3260">
        <f t="shared" si="2"/>
        <v>17993.6</v>
      </c>
      <c r="I36" s="3250"/>
      <c r="J36" s="3261"/>
      <c r="K36" s="3261"/>
    </row>
    <row r="37" spans="2:11" ht="24" customHeight="1">
      <c r="B37" s="3245">
        <v>34</v>
      </c>
      <c r="C37" s="3264" t="s">
        <v>68</v>
      </c>
      <c r="D37" s="3264" t="s">
        <v>69</v>
      </c>
      <c r="E37" s="3265">
        <v>14</v>
      </c>
      <c r="F37" s="3265">
        <v>1</v>
      </c>
      <c r="G37" s="3265">
        <v>531</v>
      </c>
      <c r="H37" s="3266">
        <f t="shared" si="2"/>
        <v>7434</v>
      </c>
      <c r="I37" s="3250"/>
      <c r="J37" s="3261"/>
      <c r="K37" s="3261"/>
    </row>
    <row r="38" spans="2:11" ht="24" customHeight="1">
      <c r="B38" s="3245">
        <v>35</v>
      </c>
      <c r="C38" s="3258" t="s">
        <v>86</v>
      </c>
      <c r="D38" s="3258" t="s">
        <v>66</v>
      </c>
      <c r="E38" s="3259">
        <v>18</v>
      </c>
      <c r="F38" s="3259">
        <v>1</v>
      </c>
      <c r="G38" s="3259">
        <v>982.88</v>
      </c>
      <c r="H38" s="3267">
        <f t="shared" si="2"/>
        <v>17691.84</v>
      </c>
      <c r="I38" s="3250"/>
      <c r="J38" s="3261"/>
      <c r="K38" s="3261"/>
    </row>
    <row r="39" spans="2:11" ht="24" customHeight="1">
      <c r="B39" s="3245">
        <v>36</v>
      </c>
      <c r="C39" s="3269" t="s">
        <v>128</v>
      </c>
      <c r="D39" s="3269" t="s">
        <v>75</v>
      </c>
      <c r="E39" s="3259">
        <v>4</v>
      </c>
      <c r="F39" s="3259">
        <v>1</v>
      </c>
      <c r="G39" s="3259">
        <v>855.33</v>
      </c>
      <c r="H39" s="3271">
        <f t="shared" si="2"/>
        <v>3421.32</v>
      </c>
      <c r="I39" s="3250"/>
      <c r="J39" s="3261"/>
      <c r="K39" s="3261"/>
    </row>
    <row r="40" spans="2:11" ht="24" customHeight="1">
      <c r="B40" s="3245">
        <v>37</v>
      </c>
      <c r="C40" s="3269" t="s">
        <v>340</v>
      </c>
      <c r="D40" s="3269" t="s">
        <v>341</v>
      </c>
      <c r="E40" s="3247">
        <v>6</v>
      </c>
      <c r="F40" s="3286">
        <v>2</v>
      </c>
      <c r="G40" s="3287">
        <v>3000</v>
      </c>
      <c r="H40" s="3271">
        <f t="shared" si="2"/>
        <v>36000</v>
      </c>
      <c r="I40" s="3250"/>
      <c r="J40" s="3261"/>
      <c r="K40" s="3261"/>
    </row>
    <row r="41" spans="2:11" ht="24" customHeight="1">
      <c r="B41" s="3245">
        <v>38</v>
      </c>
      <c r="C41" s="3258" t="s">
        <v>129</v>
      </c>
      <c r="D41" s="3258" t="s">
        <v>69</v>
      </c>
      <c r="E41" s="3259">
        <v>4</v>
      </c>
      <c r="F41" s="3259">
        <v>1</v>
      </c>
      <c r="G41" s="3259">
        <v>670</v>
      </c>
      <c r="H41" s="3267">
        <f t="shared" si="2"/>
        <v>2680</v>
      </c>
      <c r="I41" s="3250"/>
      <c r="J41" s="3261"/>
      <c r="K41" s="3261"/>
    </row>
    <row r="42" spans="2:11" ht="24" customHeight="1">
      <c r="B42" s="3245">
        <v>39</v>
      </c>
      <c r="C42" s="3268" t="s">
        <v>365</v>
      </c>
      <c r="D42" s="3258" t="s">
        <v>203</v>
      </c>
      <c r="E42" s="3259">
        <v>120</v>
      </c>
      <c r="F42" s="3259">
        <v>1</v>
      </c>
      <c r="G42" s="3259">
        <v>127</v>
      </c>
      <c r="H42" s="3267">
        <f t="shared" si="2"/>
        <v>15240</v>
      </c>
      <c r="I42" s="3250"/>
      <c r="J42" s="3261"/>
      <c r="K42" s="3261"/>
    </row>
    <row r="43" spans="2:11" ht="12.75">
      <c r="B43" s="3272" t="s">
        <v>53</v>
      </c>
      <c r="C43" s="3272"/>
      <c r="D43" s="3272"/>
      <c r="E43" s="3272"/>
      <c r="F43" s="3272"/>
      <c r="G43" s="3273"/>
      <c r="H43" s="3274">
        <f>SUM(H4:H42)</f>
        <v>924463.0441279999</v>
      </c>
      <c r="I43" s="3250"/>
      <c r="J43" s="3261"/>
      <c r="K43" s="3261"/>
    </row>
    <row r="45" spans="4:8" ht="12.75">
      <c r="D45" s="3236" t="s">
        <v>54</v>
      </c>
      <c r="H45" s="3275"/>
    </row>
    <row r="46" ht="12.75">
      <c r="D46" s="3236" t="s">
        <v>54</v>
      </c>
    </row>
    <row r="48" spans="2:8" ht="12.75">
      <c r="B48" s="3276"/>
      <c r="C48" s="3276"/>
      <c r="D48" s="3276"/>
      <c r="E48" s="3276"/>
      <c r="F48" s="3276"/>
      <c r="G48" s="3277"/>
      <c r="H48" s="3278"/>
    </row>
    <row r="49" spans="2:8" ht="12.75">
      <c r="B49" s="3276"/>
      <c r="C49" s="3276"/>
      <c r="D49" s="3276"/>
      <c r="E49" s="3276"/>
      <c r="F49" s="3276"/>
      <c r="G49" s="3277"/>
      <c r="H49" s="3278"/>
    </row>
    <row r="50" spans="2:8" ht="12.75">
      <c r="B50" s="3276"/>
      <c r="C50" s="3276"/>
      <c r="D50" s="3276"/>
      <c r="E50" s="3276"/>
      <c r="F50" s="3279"/>
      <c r="G50" s="3280"/>
      <c r="H50" s="3278"/>
    </row>
    <row r="51" spans="2:8" ht="12.75">
      <c r="B51" s="3276"/>
      <c r="C51" s="3276"/>
      <c r="D51" s="3276"/>
      <c r="E51" s="3276"/>
      <c r="F51" s="3276"/>
      <c r="G51" s="3277"/>
      <c r="H51" s="3278"/>
    </row>
    <row r="52" spans="2:8" ht="12.75">
      <c r="B52" s="3276"/>
      <c r="C52" s="3276"/>
      <c r="D52" s="3276"/>
      <c r="E52" s="3276"/>
      <c r="F52" s="3281"/>
      <c r="G52" s="3282"/>
      <c r="H52" s="3278"/>
    </row>
    <row r="53" spans="2:8" ht="12.75">
      <c r="B53" s="3276"/>
      <c r="C53" s="3276"/>
      <c r="D53" s="3276"/>
      <c r="E53" s="3276"/>
      <c r="F53" s="3276"/>
      <c r="G53" s="3277"/>
      <c r="H53" s="3278"/>
    </row>
    <row r="54" spans="2:8" ht="12.75">
      <c r="B54" s="3276"/>
      <c r="C54" s="3276"/>
      <c r="D54" s="3276"/>
      <c r="E54" s="3276"/>
      <c r="F54" s="3276"/>
      <c r="G54" s="3277"/>
      <c r="H54" s="3278"/>
    </row>
    <row r="55" spans="2:8" ht="12.75">
      <c r="B55" s="3276"/>
      <c r="C55" s="3276"/>
      <c r="D55" s="3276"/>
      <c r="E55" s="3276"/>
      <c r="F55" s="3276"/>
      <c r="G55" s="3277"/>
      <c r="H55" s="3278"/>
    </row>
    <row r="56" spans="2:8" ht="12.75">
      <c r="B56" s="3276"/>
      <c r="C56" s="3276"/>
      <c r="D56" s="3276"/>
      <c r="E56" s="3276"/>
      <c r="F56" s="3276"/>
      <c r="G56" s="3277"/>
      <c r="H56" s="3278"/>
    </row>
    <row r="57" spans="2:8" ht="12.75">
      <c r="B57" s="3276"/>
      <c r="C57" s="3276"/>
      <c r="D57" s="3276"/>
      <c r="E57" s="3276"/>
      <c r="F57" s="3276"/>
      <c r="G57" s="3277"/>
      <c r="H57" s="3278"/>
    </row>
    <row r="58" spans="2:8" ht="12.75">
      <c r="B58" s="3276"/>
      <c r="C58" s="3276"/>
      <c r="D58" s="3276"/>
      <c r="E58" s="3276"/>
      <c r="F58" s="3276"/>
      <c r="G58" s="3277"/>
      <c r="H58" s="3278"/>
    </row>
    <row r="59" spans="2:8" ht="12.75">
      <c r="B59" s="3276"/>
      <c r="C59" s="3276"/>
      <c r="D59" s="3276"/>
      <c r="E59" s="3276"/>
      <c r="F59" s="3276"/>
      <c r="G59" s="3277"/>
      <c r="H59" s="3278"/>
    </row>
    <row r="60" spans="2:8" ht="12.75">
      <c r="B60" s="3276"/>
      <c r="C60" s="3276"/>
      <c r="D60" s="3276"/>
      <c r="E60" s="3276"/>
      <c r="F60" s="3276"/>
      <c r="G60" s="3277"/>
      <c r="H60" s="3278"/>
    </row>
    <row r="61" spans="2:8" ht="12.75">
      <c r="B61" s="3276"/>
      <c r="C61" s="3276"/>
      <c r="D61" s="3276"/>
      <c r="E61" s="3276"/>
      <c r="F61" s="3276"/>
      <c r="G61" s="3283"/>
      <c r="H61" s="3278"/>
    </row>
    <row r="62" spans="2:8" ht="12.75">
      <c r="B62" s="3276"/>
      <c r="C62" s="3276"/>
      <c r="D62" s="3276"/>
      <c r="E62" s="3276"/>
      <c r="F62" s="3276"/>
      <c r="G62" s="3277"/>
      <c r="H62" s="3278"/>
    </row>
    <row r="63" spans="2:8" ht="12.75">
      <c r="B63" s="3276"/>
      <c r="C63" s="3276"/>
      <c r="D63" s="3276"/>
      <c r="E63" s="3276"/>
      <c r="F63" s="3276"/>
      <c r="G63" s="3277"/>
      <c r="H63" s="3278"/>
    </row>
    <row r="64" spans="2:8" ht="12.75">
      <c r="B64" s="3276"/>
      <c r="C64" s="3276"/>
      <c r="D64" s="3276"/>
      <c r="E64" s="3276"/>
      <c r="F64" s="3276"/>
      <c r="G64" s="3283"/>
      <c r="H64" s="3278"/>
    </row>
    <row r="65" spans="2:8" ht="12.75">
      <c r="B65" s="3276"/>
      <c r="C65" s="3276"/>
      <c r="D65" s="3276"/>
      <c r="E65" s="3276"/>
      <c r="F65" s="3276"/>
      <c r="G65" s="3277"/>
      <c r="H65" s="3278"/>
    </row>
    <row r="66" spans="2:8" ht="12.75">
      <c r="B66" s="3276"/>
      <c r="C66" s="3276"/>
      <c r="D66" s="3276"/>
      <c r="E66" s="3276"/>
      <c r="F66" s="3276"/>
      <c r="G66" s="3277"/>
      <c r="H66" s="3278"/>
    </row>
    <row r="67" spans="2:8" ht="12.75">
      <c r="B67" s="3276"/>
      <c r="C67" s="3276"/>
      <c r="D67" s="3276"/>
      <c r="E67" s="3276"/>
      <c r="F67" s="3276"/>
      <c r="G67" s="3283"/>
      <c r="H67" s="3278"/>
    </row>
    <row r="68" spans="2:8" ht="12.75">
      <c r="B68" s="3276"/>
      <c r="C68" s="3276"/>
      <c r="D68" s="3276"/>
      <c r="E68" s="3276"/>
      <c r="F68" s="3276"/>
      <c r="G68" s="3277"/>
      <c r="H68" s="3278"/>
    </row>
    <row r="69" spans="2:8" ht="12.75">
      <c r="B69" s="3276"/>
      <c r="C69" s="3276"/>
      <c r="D69" s="3276"/>
      <c r="E69" s="3276"/>
      <c r="F69" s="3276"/>
      <c r="G69" s="3283"/>
      <c r="H69" s="3278"/>
    </row>
    <row r="70" spans="2:8" ht="12.75">
      <c r="B70" s="3276"/>
      <c r="C70" s="3276"/>
      <c r="D70" s="3276"/>
      <c r="E70" s="3276"/>
      <c r="F70" s="3276"/>
      <c r="G70" s="3277"/>
      <c r="H70" s="3278"/>
    </row>
    <row r="71" spans="2:8" ht="12.75">
      <c r="B71" s="3276"/>
      <c r="C71" s="3276"/>
      <c r="D71" s="3276"/>
      <c r="E71" s="3276"/>
      <c r="F71" s="3276"/>
      <c r="G71" s="3277"/>
      <c r="H71" s="3278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B1">
      <selection activeCell="G1" sqref="G1"/>
    </sheetView>
  </sheetViews>
  <sheetFormatPr defaultColWidth="9.140625" defaultRowHeight="12.75"/>
  <cols>
    <col min="1" max="1" width="0" style="3236" hidden="1" customWidth="1"/>
    <col min="2" max="2" width="4.7109375" style="3236" customWidth="1"/>
    <col min="3" max="3" width="45.00390625" style="3236" customWidth="1"/>
    <col min="4" max="4" width="13.8515625" style="3236" customWidth="1"/>
    <col min="5" max="5" width="8.8515625" style="3236" customWidth="1"/>
    <col min="6" max="6" width="7.28125" style="3236" customWidth="1"/>
    <col min="7" max="7" width="10.421875" style="3236" customWidth="1"/>
    <col min="8" max="8" width="11.00390625" style="3236" customWidth="1"/>
    <col min="9" max="9" width="5.57421875" style="3237" customWidth="1"/>
    <col min="10" max="10" width="2.140625" style="0" customWidth="1"/>
    <col min="11" max="11" width="6.421875" style="0" customWidth="1"/>
    <col min="12" max="16384" width="8.28125" style="0" customWidth="1"/>
  </cols>
  <sheetData>
    <row r="1" spans="1:9" s="3238" customFormat="1" ht="33" customHeight="1">
      <c r="A1" s="3236"/>
      <c r="B1" s="3485" t="s">
        <v>368</v>
      </c>
      <c r="C1" s="3485"/>
      <c r="D1" s="3485"/>
      <c r="E1" s="3485"/>
      <c r="F1" s="3485"/>
      <c r="G1" s="3485"/>
      <c r="H1" s="3485"/>
      <c r="I1" s="3237"/>
    </row>
    <row r="2" spans="1:9" s="3238" customFormat="1" ht="14.25" customHeight="1">
      <c r="A2" s="3236"/>
      <c r="B2" s="3284"/>
      <c r="C2" s="3284"/>
      <c r="D2" s="3284"/>
      <c r="E2" s="3284"/>
      <c r="F2" s="3284"/>
      <c r="G2" s="3284"/>
      <c r="H2" s="3284"/>
      <c r="I2" s="3237"/>
    </row>
    <row r="3" spans="1:11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242" t="s">
        <v>7</v>
      </c>
      <c r="I3" s="3243"/>
      <c r="J3" s="3244"/>
      <c r="K3" s="3244"/>
    </row>
    <row r="4" spans="1:11" s="3238" customFormat="1" ht="21" customHeight="1">
      <c r="A4" s="3236"/>
      <c r="B4" s="3245">
        <v>1</v>
      </c>
      <c r="C4" s="3246" t="s">
        <v>8</v>
      </c>
      <c r="D4" s="3246" t="s">
        <v>9</v>
      </c>
      <c r="E4" s="3247">
        <v>1</v>
      </c>
      <c r="F4" s="3247">
        <v>2</v>
      </c>
      <c r="G4" s="3248">
        <v>5460</v>
      </c>
      <c r="H4" s="3249">
        <f aca="true" t="shared" si="0" ref="H4:H18">E4*F4*G4</f>
        <v>10920</v>
      </c>
      <c r="I4" s="3250"/>
      <c r="J4" s="3244"/>
      <c r="K4" s="3244"/>
    </row>
    <row r="5" spans="1:11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0.8</v>
      </c>
      <c r="F5" s="3247">
        <v>2</v>
      </c>
      <c r="G5" s="3248">
        <v>6500</v>
      </c>
      <c r="H5" s="3249">
        <f t="shared" si="0"/>
        <v>10400</v>
      </c>
      <c r="I5" s="3250"/>
      <c r="J5" s="3244"/>
      <c r="K5" s="3244"/>
    </row>
    <row r="6" spans="1:11" s="3238" customFormat="1" ht="18.75" customHeight="1">
      <c r="A6" s="3236"/>
      <c r="B6" s="3245">
        <v>3</v>
      </c>
      <c r="C6" s="3246" t="s">
        <v>12</v>
      </c>
      <c r="D6" s="3246" t="s">
        <v>13</v>
      </c>
      <c r="E6" s="3247">
        <v>90</v>
      </c>
      <c r="F6" s="3247">
        <v>2</v>
      </c>
      <c r="G6" s="3248">
        <v>146.72</v>
      </c>
      <c r="H6" s="3249">
        <f t="shared" si="0"/>
        <v>26409.6</v>
      </c>
      <c r="I6" s="3250"/>
      <c r="J6" s="3244"/>
      <c r="K6" s="3244"/>
    </row>
    <row r="7" spans="1:11" s="3238" customFormat="1" ht="26.25" customHeight="1">
      <c r="A7" s="3236"/>
      <c r="B7" s="3245">
        <v>4</v>
      </c>
      <c r="C7" s="3246" t="s">
        <v>14</v>
      </c>
      <c r="D7" s="3251" t="s">
        <v>15</v>
      </c>
      <c r="E7" s="3247">
        <v>5.4103</v>
      </c>
      <c r="F7" s="3247">
        <v>2</v>
      </c>
      <c r="G7" s="3248">
        <v>1500</v>
      </c>
      <c r="H7" s="3249">
        <f t="shared" si="0"/>
        <v>16230.900000000001</v>
      </c>
      <c r="I7" s="3250"/>
      <c r="J7" s="3244"/>
      <c r="K7" s="3244"/>
    </row>
    <row r="8" spans="1:11" s="3238" customFormat="1" ht="27" customHeight="1">
      <c r="A8" s="3236"/>
      <c r="B8" s="3245">
        <v>5</v>
      </c>
      <c r="C8" s="3246" t="s">
        <v>16</v>
      </c>
      <c r="D8" s="3251" t="s">
        <v>15</v>
      </c>
      <c r="E8" s="3247">
        <v>5.4103</v>
      </c>
      <c r="F8" s="3247">
        <v>2</v>
      </c>
      <c r="G8" s="3248">
        <v>1440</v>
      </c>
      <c r="H8" s="3249">
        <f t="shared" si="0"/>
        <v>15581.664</v>
      </c>
      <c r="I8" s="3250"/>
      <c r="J8" s="3244"/>
      <c r="K8" s="3244"/>
    </row>
    <row r="9" spans="1:11" s="3238" customFormat="1" ht="24.75" customHeight="1">
      <c r="A9" s="3236"/>
      <c r="B9" s="3245">
        <v>6</v>
      </c>
      <c r="C9" s="3246" t="s">
        <v>17</v>
      </c>
      <c r="D9" s="3251" t="s">
        <v>15</v>
      </c>
      <c r="E9" s="3247">
        <v>5.4103</v>
      </c>
      <c r="F9" s="3247">
        <v>2</v>
      </c>
      <c r="G9" s="3248">
        <v>1320</v>
      </c>
      <c r="H9" s="3249">
        <f t="shared" si="0"/>
        <v>14283.192000000001</v>
      </c>
      <c r="I9" s="3250"/>
      <c r="J9" s="3244"/>
      <c r="K9" s="3244"/>
    </row>
    <row r="10" spans="1:11" s="3238" customFormat="1" ht="22.5" customHeight="1">
      <c r="A10" s="3236"/>
      <c r="B10" s="3245">
        <v>7</v>
      </c>
      <c r="C10" s="3246" t="s">
        <v>18</v>
      </c>
      <c r="D10" s="3251" t="s">
        <v>19</v>
      </c>
      <c r="E10" s="3247">
        <v>0.8</v>
      </c>
      <c r="F10" s="3247">
        <v>2</v>
      </c>
      <c r="G10" s="3248">
        <v>559.29</v>
      </c>
      <c r="H10" s="3249">
        <f t="shared" si="0"/>
        <v>894.864</v>
      </c>
      <c r="I10" s="3250"/>
      <c r="J10" s="3244"/>
      <c r="K10" s="3244"/>
    </row>
    <row r="11" spans="1:11" s="3238" customFormat="1" ht="53.25" customHeight="1">
      <c r="A11" s="3236"/>
      <c r="B11" s="3245">
        <v>8</v>
      </c>
      <c r="C11" s="3246" t="s">
        <v>20</v>
      </c>
      <c r="D11" s="3251" t="s">
        <v>15</v>
      </c>
      <c r="E11" s="3247">
        <v>5.4103</v>
      </c>
      <c r="F11" s="3247">
        <v>2</v>
      </c>
      <c r="G11" s="3248">
        <v>3003.38</v>
      </c>
      <c r="H11" s="3249">
        <f t="shared" si="0"/>
        <v>32498.373628000005</v>
      </c>
      <c r="I11" s="3250"/>
      <c r="J11" s="3244"/>
      <c r="K11" s="3244"/>
    </row>
    <row r="12" spans="1:11" s="3238" customFormat="1" ht="59.25" customHeight="1">
      <c r="A12" s="3236"/>
      <c r="B12" s="3245">
        <v>9</v>
      </c>
      <c r="C12" s="3246" t="s">
        <v>21</v>
      </c>
      <c r="D12" s="3251" t="s">
        <v>15</v>
      </c>
      <c r="E12" s="3247">
        <v>5.4103</v>
      </c>
      <c r="F12" s="3247">
        <v>2</v>
      </c>
      <c r="G12" s="3252">
        <v>1710</v>
      </c>
      <c r="H12" s="3249">
        <f t="shared" si="0"/>
        <v>18503.226000000002</v>
      </c>
      <c r="I12" s="3250"/>
      <c r="J12" s="3244"/>
      <c r="K12" s="3244"/>
    </row>
    <row r="13" spans="1:11" s="3238" customFormat="1" ht="29.25" customHeight="1">
      <c r="A13" s="3236"/>
      <c r="B13" s="3245">
        <v>10</v>
      </c>
      <c r="C13" s="3246" t="s">
        <v>22</v>
      </c>
      <c r="D13" s="3251" t="s">
        <v>23</v>
      </c>
      <c r="E13" s="3247">
        <v>1</v>
      </c>
      <c r="F13" s="3247">
        <v>2</v>
      </c>
      <c r="G13" s="3248">
        <v>5060.23</v>
      </c>
      <c r="H13" s="3249">
        <f t="shared" si="0"/>
        <v>10120.46</v>
      </c>
      <c r="I13" s="3250"/>
      <c r="J13" s="3244"/>
      <c r="K13" s="3244"/>
    </row>
    <row r="14" spans="1:11" s="3238" customFormat="1" ht="26.25" customHeight="1">
      <c r="A14" s="3236"/>
      <c r="B14" s="3245">
        <v>11</v>
      </c>
      <c r="C14" s="3246" t="s">
        <v>24</v>
      </c>
      <c r="D14" s="3251" t="s">
        <v>15</v>
      </c>
      <c r="E14" s="3247">
        <v>5.4103</v>
      </c>
      <c r="F14" s="3247">
        <v>2</v>
      </c>
      <c r="G14" s="3248">
        <v>19.7</v>
      </c>
      <c r="H14" s="3249">
        <f t="shared" si="0"/>
        <v>213.16582</v>
      </c>
      <c r="I14" s="3250"/>
      <c r="J14" s="3244"/>
      <c r="K14" s="3244"/>
    </row>
    <row r="15" spans="1:11" s="3238" customFormat="1" ht="27.75" customHeight="1">
      <c r="A15" s="3236"/>
      <c r="B15" s="3245">
        <v>12</v>
      </c>
      <c r="C15" s="3246" t="s">
        <v>25</v>
      </c>
      <c r="D15" s="3251" t="s">
        <v>15</v>
      </c>
      <c r="E15" s="3247">
        <v>5.4103</v>
      </c>
      <c r="F15" s="3247">
        <v>1</v>
      </c>
      <c r="G15" s="3253">
        <v>9936</v>
      </c>
      <c r="H15" s="3249">
        <f t="shared" si="0"/>
        <v>53756.74080000001</v>
      </c>
      <c r="I15" s="3250"/>
      <c r="J15" s="3244"/>
      <c r="K15" s="3244"/>
    </row>
    <row r="16" spans="1:11" s="3238" customFormat="1" ht="19.5" customHeight="1">
      <c r="A16" s="3236"/>
      <c r="B16" s="3245">
        <v>13</v>
      </c>
      <c r="C16" s="3246" t="s">
        <v>26</v>
      </c>
      <c r="D16" s="3246" t="s">
        <v>9</v>
      </c>
      <c r="E16" s="3247">
        <v>1</v>
      </c>
      <c r="F16" s="3247">
        <v>2</v>
      </c>
      <c r="G16" s="3253">
        <v>3036.14</v>
      </c>
      <c r="H16" s="3249">
        <f t="shared" si="0"/>
        <v>6072.28</v>
      </c>
      <c r="I16" s="3250"/>
      <c r="J16" s="3244"/>
      <c r="K16" s="3244"/>
    </row>
    <row r="17" spans="1:11" s="3238" customFormat="1" ht="86.25" customHeight="1">
      <c r="A17" s="3236"/>
      <c r="B17" s="3245">
        <v>14</v>
      </c>
      <c r="C17" s="3246" t="s">
        <v>258</v>
      </c>
      <c r="D17" s="3246" t="s">
        <v>28</v>
      </c>
      <c r="E17" s="3247">
        <v>4</v>
      </c>
      <c r="F17" s="3247">
        <v>12</v>
      </c>
      <c r="G17" s="3252">
        <v>266.33</v>
      </c>
      <c r="H17" s="3249">
        <f t="shared" si="0"/>
        <v>12783.84</v>
      </c>
      <c r="I17" s="3250"/>
      <c r="J17" s="3244"/>
      <c r="K17" s="3244"/>
    </row>
    <row r="18" spans="1:11" s="3238" customFormat="1" ht="36" customHeight="1">
      <c r="A18" s="3236"/>
      <c r="B18" s="3245">
        <v>15</v>
      </c>
      <c r="C18" s="3246" t="s">
        <v>29</v>
      </c>
      <c r="D18" s="3251" t="s">
        <v>30</v>
      </c>
      <c r="E18" s="3247">
        <v>5.4103</v>
      </c>
      <c r="F18" s="3247">
        <v>1</v>
      </c>
      <c r="G18" s="3248">
        <v>14039</v>
      </c>
      <c r="H18" s="3249">
        <f t="shared" si="0"/>
        <v>75955.2017</v>
      </c>
      <c r="I18" s="3250"/>
      <c r="J18" s="3244"/>
      <c r="K18" s="3244"/>
    </row>
    <row r="19" spans="1:11" s="3238" customFormat="1" ht="21" customHeight="1">
      <c r="A19" s="3236"/>
      <c r="B19" s="3245">
        <v>16</v>
      </c>
      <c r="C19" s="3246" t="s">
        <v>32</v>
      </c>
      <c r="D19" s="3246" t="s">
        <v>33</v>
      </c>
      <c r="E19" s="3247">
        <v>850</v>
      </c>
      <c r="F19" s="3254" t="s">
        <v>34</v>
      </c>
      <c r="G19" s="3248">
        <v>22.39</v>
      </c>
      <c r="H19" s="3249">
        <f aca="true" t="shared" si="1" ref="H19:H26">E19*G19</f>
        <v>19031.5</v>
      </c>
      <c r="I19" s="3250"/>
      <c r="J19" s="3244"/>
      <c r="K19" s="3244"/>
    </row>
    <row r="20" spans="1:11" s="3238" customFormat="1" ht="21.75" customHeight="1">
      <c r="A20" s="3236"/>
      <c r="B20" s="3245">
        <v>17</v>
      </c>
      <c r="C20" s="3246" t="s">
        <v>35</v>
      </c>
      <c r="D20" s="3246" t="s">
        <v>36</v>
      </c>
      <c r="E20" s="3247">
        <v>1</v>
      </c>
      <c r="F20" s="3254" t="s">
        <v>34</v>
      </c>
      <c r="G20" s="3248">
        <v>408.6</v>
      </c>
      <c r="H20" s="3249">
        <f t="shared" si="1"/>
        <v>408.6</v>
      </c>
      <c r="I20" s="3250"/>
      <c r="J20" s="3244"/>
      <c r="K20" s="3244"/>
    </row>
    <row r="21" spans="1:11" s="3238" customFormat="1" ht="22.5" customHeight="1">
      <c r="A21" s="3236"/>
      <c r="B21" s="3245">
        <v>18</v>
      </c>
      <c r="C21" s="3246" t="s">
        <v>37</v>
      </c>
      <c r="D21" s="3246" t="s">
        <v>38</v>
      </c>
      <c r="E21" s="3247">
        <v>400</v>
      </c>
      <c r="F21" s="3254" t="s">
        <v>34</v>
      </c>
      <c r="G21" s="3248">
        <v>20.13</v>
      </c>
      <c r="H21" s="3249">
        <f t="shared" si="1"/>
        <v>8052</v>
      </c>
      <c r="I21" s="3250"/>
      <c r="J21" s="3244"/>
      <c r="K21" s="3244"/>
    </row>
    <row r="22" spans="1:11" s="3238" customFormat="1" ht="23.25" customHeight="1">
      <c r="A22" s="3236"/>
      <c r="B22" s="3245">
        <v>19</v>
      </c>
      <c r="C22" s="3246" t="s">
        <v>39</v>
      </c>
      <c r="D22" s="3246" t="s">
        <v>33</v>
      </c>
      <c r="E22" s="3247">
        <v>550</v>
      </c>
      <c r="F22" s="3254" t="s">
        <v>34</v>
      </c>
      <c r="G22" s="3248">
        <v>41.8</v>
      </c>
      <c r="H22" s="3249">
        <f t="shared" si="1"/>
        <v>22990</v>
      </c>
      <c r="I22" s="3250"/>
      <c r="J22" s="3244"/>
      <c r="K22" s="3244"/>
    </row>
    <row r="23" spans="1:11" s="3238" customFormat="1" ht="23.25" customHeight="1">
      <c r="A23" s="3236"/>
      <c r="B23" s="3245">
        <v>20</v>
      </c>
      <c r="C23" s="3246" t="s">
        <v>40</v>
      </c>
      <c r="D23" s="3246" t="s">
        <v>38</v>
      </c>
      <c r="E23" s="3247">
        <v>210</v>
      </c>
      <c r="F23" s="3254" t="s">
        <v>34</v>
      </c>
      <c r="G23" s="3248">
        <v>170.7</v>
      </c>
      <c r="H23" s="3249">
        <f t="shared" si="1"/>
        <v>35847</v>
      </c>
      <c r="I23" s="3250"/>
      <c r="J23" s="3244"/>
      <c r="K23" s="3244"/>
    </row>
    <row r="24" spans="1:11" s="3238" customFormat="1" ht="25.5" customHeight="1">
      <c r="A24" s="3236"/>
      <c r="B24" s="3245">
        <v>21</v>
      </c>
      <c r="C24" s="3246" t="s">
        <v>41</v>
      </c>
      <c r="D24" s="3246" t="s">
        <v>38</v>
      </c>
      <c r="E24" s="3247">
        <v>100</v>
      </c>
      <c r="F24" s="3254" t="s">
        <v>34</v>
      </c>
      <c r="G24" s="3248">
        <v>183.3</v>
      </c>
      <c r="H24" s="3249">
        <f t="shared" si="1"/>
        <v>18330</v>
      </c>
      <c r="I24" s="3250"/>
      <c r="J24" s="3244"/>
      <c r="K24" s="3244"/>
    </row>
    <row r="25" spans="1:11" s="3238" customFormat="1" ht="21.75" customHeight="1">
      <c r="A25" s="3236"/>
      <c r="B25" s="3245">
        <v>22</v>
      </c>
      <c r="C25" s="3246" t="s">
        <v>42</v>
      </c>
      <c r="D25" s="3246" t="s">
        <v>38</v>
      </c>
      <c r="E25" s="3247">
        <v>200</v>
      </c>
      <c r="F25" s="3254" t="s">
        <v>34</v>
      </c>
      <c r="G25" s="3248">
        <v>36.39</v>
      </c>
      <c r="H25" s="3249">
        <f t="shared" si="1"/>
        <v>7278</v>
      </c>
      <c r="I25" s="3250"/>
      <c r="J25" s="3244"/>
      <c r="K25" s="3244"/>
    </row>
    <row r="26" spans="1:11" s="3238" customFormat="1" ht="21.75" customHeight="1">
      <c r="A26" s="3236"/>
      <c r="B26" s="3245">
        <v>23</v>
      </c>
      <c r="C26" s="3246" t="s">
        <v>43</v>
      </c>
      <c r="D26" s="3246" t="s">
        <v>38</v>
      </c>
      <c r="E26" s="3247">
        <v>300</v>
      </c>
      <c r="F26" s="3254" t="s">
        <v>34</v>
      </c>
      <c r="G26" s="3248">
        <v>137</v>
      </c>
      <c r="H26" s="3249">
        <f t="shared" si="1"/>
        <v>41100</v>
      </c>
      <c r="I26" s="3250"/>
      <c r="J26" s="3244"/>
      <c r="K26" s="3244"/>
    </row>
    <row r="27" spans="1:11" s="3238" customFormat="1" ht="21" customHeight="1">
      <c r="A27" s="3236"/>
      <c r="B27" s="3245">
        <v>24</v>
      </c>
      <c r="C27" s="3246" t="s">
        <v>44</v>
      </c>
      <c r="D27" s="3246" t="s">
        <v>45</v>
      </c>
      <c r="E27" s="3247">
        <v>0.6</v>
      </c>
      <c r="F27" s="3247">
        <v>2</v>
      </c>
      <c r="G27" s="3248">
        <v>1514.7</v>
      </c>
      <c r="H27" s="3249">
        <f>E27*F27*G27</f>
        <v>1817.64</v>
      </c>
      <c r="I27" s="3250"/>
      <c r="J27" s="3244"/>
      <c r="K27" s="3244"/>
    </row>
    <row r="28" spans="1:11" s="3238" customFormat="1" ht="21" customHeight="1">
      <c r="A28" s="3236"/>
      <c r="B28" s="3245">
        <v>25</v>
      </c>
      <c r="C28" s="3246" t="s">
        <v>46</v>
      </c>
      <c r="D28" s="3246"/>
      <c r="E28" s="3247"/>
      <c r="F28" s="3247" t="s">
        <v>47</v>
      </c>
      <c r="G28" s="3248"/>
      <c r="H28" s="3249">
        <f>12*1.28*5410.3</f>
        <v>83102.208</v>
      </c>
      <c r="I28" s="3250"/>
      <c r="J28" s="3244"/>
      <c r="K28" s="3244"/>
    </row>
    <row r="29" spans="1:11" s="3238" customFormat="1" ht="21" customHeight="1">
      <c r="A29" s="3236"/>
      <c r="B29" s="3245">
        <v>26</v>
      </c>
      <c r="C29" s="3246" t="s">
        <v>48</v>
      </c>
      <c r="D29" s="3246" t="s">
        <v>38</v>
      </c>
      <c r="E29" s="3247">
        <v>5.4103</v>
      </c>
      <c r="F29" s="3247">
        <v>12</v>
      </c>
      <c r="G29" s="3248">
        <v>210</v>
      </c>
      <c r="H29" s="3249">
        <f>E29*F29*G29</f>
        <v>13633.956000000002</v>
      </c>
      <c r="I29" s="3250"/>
      <c r="J29" s="3244"/>
      <c r="K29" s="3244"/>
    </row>
    <row r="30" spans="1:11" s="3238" customFormat="1" ht="23.25" customHeight="1">
      <c r="A30" s="3236"/>
      <c r="B30" s="3245">
        <v>27</v>
      </c>
      <c r="C30" s="3246" t="s">
        <v>50</v>
      </c>
      <c r="D30" s="3246" t="s">
        <v>15</v>
      </c>
      <c r="E30" s="3247">
        <v>5.4103</v>
      </c>
      <c r="F30" s="3247">
        <v>12</v>
      </c>
      <c r="G30" s="3248">
        <v>3290</v>
      </c>
      <c r="H30" s="3249">
        <f>E30*F30*G30</f>
        <v>213598.64400000003</v>
      </c>
      <c r="I30" s="3250"/>
      <c r="J30" s="3244"/>
      <c r="K30" s="3244"/>
    </row>
    <row r="31" spans="1:11" s="3238" customFormat="1" ht="21" customHeight="1">
      <c r="A31" s="3236"/>
      <c r="B31" s="3245">
        <v>28</v>
      </c>
      <c r="C31" s="3255" t="s">
        <v>369</v>
      </c>
      <c r="D31" s="3255"/>
      <c r="E31" s="3256"/>
      <c r="F31" s="3256"/>
      <c r="G31" s="3256"/>
      <c r="H31" s="3257">
        <v>120000</v>
      </c>
      <c r="I31" s="3250"/>
      <c r="J31" s="3244"/>
      <c r="K31" s="3244"/>
    </row>
    <row r="32" spans="2:11" ht="21" customHeight="1">
      <c r="B32" s="3245">
        <v>29</v>
      </c>
      <c r="C32" s="3258" t="s">
        <v>71</v>
      </c>
      <c r="D32" s="3258" t="s">
        <v>66</v>
      </c>
      <c r="E32" s="3259">
        <v>16</v>
      </c>
      <c r="F32" s="3259">
        <v>1</v>
      </c>
      <c r="G32" s="3259">
        <v>1585.23</v>
      </c>
      <c r="H32" s="3260">
        <f aca="true" t="shared" si="2" ref="H32:H44">E32*F32*G32</f>
        <v>25363.68</v>
      </c>
      <c r="I32" s="3250"/>
      <c r="J32" s="3261"/>
      <c r="K32" s="3261"/>
    </row>
    <row r="33" spans="2:11" ht="21.75" customHeight="1">
      <c r="B33" s="3245">
        <v>30</v>
      </c>
      <c r="C33" s="3258" t="s">
        <v>70</v>
      </c>
      <c r="D33" s="3258" t="s">
        <v>66</v>
      </c>
      <c r="E33" s="3259">
        <v>12</v>
      </c>
      <c r="F33" s="3259">
        <v>1</v>
      </c>
      <c r="G33" s="3259">
        <v>1039.3</v>
      </c>
      <c r="H33" s="3260">
        <f t="shared" si="2"/>
        <v>12471.599999999999</v>
      </c>
      <c r="I33" s="3250"/>
      <c r="J33" s="3261"/>
      <c r="K33" s="3261"/>
    </row>
    <row r="34" spans="2:11" ht="21.75" customHeight="1">
      <c r="B34" s="3245">
        <v>31</v>
      </c>
      <c r="C34" s="3258" t="s">
        <v>72</v>
      </c>
      <c r="D34" s="3258" t="s">
        <v>73</v>
      </c>
      <c r="E34" s="3259">
        <v>8</v>
      </c>
      <c r="F34" s="3262">
        <v>1</v>
      </c>
      <c r="G34" s="3262">
        <v>4152</v>
      </c>
      <c r="H34" s="3260">
        <f t="shared" si="2"/>
        <v>33216</v>
      </c>
      <c r="I34" s="3250"/>
      <c r="J34" s="3261"/>
      <c r="K34" s="3261"/>
    </row>
    <row r="35" spans="2:11" ht="21.75" customHeight="1">
      <c r="B35" s="3245">
        <v>32</v>
      </c>
      <c r="C35" s="3269" t="s">
        <v>74</v>
      </c>
      <c r="D35" s="3269" t="s">
        <v>75</v>
      </c>
      <c r="E35" s="3288">
        <v>2</v>
      </c>
      <c r="F35" s="3288">
        <v>1</v>
      </c>
      <c r="G35" s="3288">
        <v>4152</v>
      </c>
      <c r="H35" s="3271">
        <f t="shared" si="2"/>
        <v>8304</v>
      </c>
      <c r="I35" s="3250"/>
      <c r="J35" s="3261"/>
      <c r="K35" s="3261"/>
    </row>
    <row r="36" spans="1:11" s="3238" customFormat="1" ht="21" customHeight="1">
      <c r="A36" s="3236"/>
      <c r="B36" s="3245">
        <v>33</v>
      </c>
      <c r="C36" s="3258" t="s">
        <v>107</v>
      </c>
      <c r="D36" s="3258" t="s">
        <v>66</v>
      </c>
      <c r="E36" s="3259">
        <v>30</v>
      </c>
      <c r="F36" s="3263">
        <v>1</v>
      </c>
      <c r="G36" s="3263">
        <v>1443.34</v>
      </c>
      <c r="H36" s="3260">
        <f t="shared" si="2"/>
        <v>43300.2</v>
      </c>
      <c r="I36" s="3250"/>
      <c r="J36" s="3244"/>
      <c r="K36" s="3244"/>
    </row>
    <row r="37" spans="2:11" ht="21.75" customHeight="1">
      <c r="B37" s="3245">
        <v>34</v>
      </c>
      <c r="C37" s="3258" t="s">
        <v>67</v>
      </c>
      <c r="D37" s="3258" t="s">
        <v>66</v>
      </c>
      <c r="E37" s="3259">
        <v>24</v>
      </c>
      <c r="F37" s="3259">
        <v>1</v>
      </c>
      <c r="G37" s="3259">
        <v>1124.6</v>
      </c>
      <c r="H37" s="3260">
        <f t="shared" si="2"/>
        <v>26990.399999999998</v>
      </c>
      <c r="I37" s="3250"/>
      <c r="J37" s="3261"/>
      <c r="K37" s="3261"/>
    </row>
    <row r="38" spans="2:11" ht="24" customHeight="1">
      <c r="B38" s="3245">
        <v>35</v>
      </c>
      <c r="C38" s="3264" t="s">
        <v>68</v>
      </c>
      <c r="D38" s="3264" t="s">
        <v>69</v>
      </c>
      <c r="E38" s="3265">
        <v>12</v>
      </c>
      <c r="F38" s="3265">
        <v>1</v>
      </c>
      <c r="G38" s="3265">
        <v>531</v>
      </c>
      <c r="H38" s="3266">
        <f t="shared" si="2"/>
        <v>6372</v>
      </c>
      <c r="I38" s="3250"/>
      <c r="J38" s="3261"/>
      <c r="K38" s="3261"/>
    </row>
    <row r="39" spans="2:11" ht="24" customHeight="1">
      <c r="B39" s="3245">
        <v>36</v>
      </c>
      <c r="C39" s="3269" t="s">
        <v>127</v>
      </c>
      <c r="D39" s="3269" t="s">
        <v>66</v>
      </c>
      <c r="E39" s="3288">
        <v>6</v>
      </c>
      <c r="F39" s="3288">
        <v>1</v>
      </c>
      <c r="G39" s="3288">
        <v>752.6</v>
      </c>
      <c r="H39" s="3271">
        <f t="shared" si="2"/>
        <v>4515.6</v>
      </c>
      <c r="I39" s="3250"/>
      <c r="J39" s="3261"/>
      <c r="K39" s="3261"/>
    </row>
    <row r="40" spans="2:11" ht="24" customHeight="1">
      <c r="B40" s="3245">
        <v>37</v>
      </c>
      <c r="C40" s="3258" t="s">
        <v>86</v>
      </c>
      <c r="D40" s="3258" t="s">
        <v>66</v>
      </c>
      <c r="E40" s="3259">
        <v>16</v>
      </c>
      <c r="F40" s="3259">
        <v>1</v>
      </c>
      <c r="G40" s="3259">
        <v>982.88</v>
      </c>
      <c r="H40" s="3267">
        <f t="shared" si="2"/>
        <v>15726.08</v>
      </c>
      <c r="I40" s="3250"/>
      <c r="J40" s="3261"/>
      <c r="K40" s="3261"/>
    </row>
    <row r="41" spans="2:11" ht="24" customHeight="1">
      <c r="B41" s="3245">
        <v>38</v>
      </c>
      <c r="C41" s="3269" t="s">
        <v>128</v>
      </c>
      <c r="D41" s="3269" t="s">
        <v>75</v>
      </c>
      <c r="E41" s="3259">
        <v>4</v>
      </c>
      <c r="F41" s="3259">
        <v>1</v>
      </c>
      <c r="G41" s="3259">
        <v>855.33</v>
      </c>
      <c r="H41" s="3271">
        <f t="shared" si="2"/>
        <v>3421.32</v>
      </c>
      <c r="I41" s="3250"/>
      <c r="J41" s="3261"/>
      <c r="K41" s="3261"/>
    </row>
    <row r="42" spans="2:11" ht="24" customHeight="1">
      <c r="B42" s="3245">
        <v>39</v>
      </c>
      <c r="C42" s="3269" t="s">
        <v>121</v>
      </c>
      <c r="D42" s="3269" t="s">
        <v>150</v>
      </c>
      <c r="E42" s="3288">
        <v>8</v>
      </c>
      <c r="F42" s="3288">
        <v>1</v>
      </c>
      <c r="G42" s="3288">
        <v>400</v>
      </c>
      <c r="H42" s="3271">
        <f t="shared" si="2"/>
        <v>3200</v>
      </c>
      <c r="I42" s="3250"/>
      <c r="J42" s="3261"/>
      <c r="K42" s="3261"/>
    </row>
    <row r="43" spans="2:11" ht="24" customHeight="1">
      <c r="B43" s="3245">
        <v>40</v>
      </c>
      <c r="C43" s="3258" t="s">
        <v>129</v>
      </c>
      <c r="D43" s="3258" t="s">
        <v>69</v>
      </c>
      <c r="E43" s="3259">
        <v>8</v>
      </c>
      <c r="F43" s="3259">
        <v>1</v>
      </c>
      <c r="G43" s="3259">
        <v>670</v>
      </c>
      <c r="H43" s="3267">
        <f t="shared" si="2"/>
        <v>5360</v>
      </c>
      <c r="I43" s="3250"/>
      <c r="J43" s="3261"/>
      <c r="K43" s="3261"/>
    </row>
    <row r="44" spans="2:11" ht="24" customHeight="1">
      <c r="B44" s="3245">
        <v>41</v>
      </c>
      <c r="C44" s="3269" t="s">
        <v>311</v>
      </c>
      <c r="D44" s="3269" t="s">
        <v>66</v>
      </c>
      <c r="E44" s="3288">
        <v>14</v>
      </c>
      <c r="F44" s="3288">
        <v>1</v>
      </c>
      <c r="G44" s="3288">
        <v>292.49</v>
      </c>
      <c r="H44" s="3271">
        <f t="shared" si="2"/>
        <v>4094.86</v>
      </c>
      <c r="I44" s="3250"/>
      <c r="J44" s="3261"/>
      <c r="K44" s="3261"/>
    </row>
    <row r="45" spans="2:11" ht="12.75">
      <c r="B45" s="3272" t="s">
        <v>53</v>
      </c>
      <c r="C45" s="3272"/>
      <c r="D45" s="3272"/>
      <c r="E45" s="3272"/>
      <c r="F45" s="3272"/>
      <c r="G45" s="3273"/>
      <c r="H45" s="3274">
        <f>SUM(H4:H44)</f>
        <v>1082148.7959480002</v>
      </c>
      <c r="I45" s="3250"/>
      <c r="J45" s="3261"/>
      <c r="K45" s="3261"/>
    </row>
    <row r="47" spans="4:8" ht="12.75">
      <c r="D47" s="3236" t="s">
        <v>54</v>
      </c>
      <c r="H47" s="3275"/>
    </row>
    <row r="48" ht="12.75">
      <c r="D48" s="3236" t="s">
        <v>54</v>
      </c>
    </row>
    <row r="50" spans="2:8" ht="12.75">
      <c r="B50" s="3276"/>
      <c r="C50" s="3276"/>
      <c r="D50" s="3276"/>
      <c r="E50" s="3276"/>
      <c r="F50" s="3276"/>
      <c r="G50" s="3277"/>
      <c r="H50" s="3278"/>
    </row>
    <row r="51" spans="2:8" ht="12.75">
      <c r="B51" s="3276"/>
      <c r="C51" s="3276"/>
      <c r="D51" s="3276"/>
      <c r="E51" s="3276"/>
      <c r="F51" s="3276"/>
      <c r="G51" s="3277"/>
      <c r="H51" s="3278"/>
    </row>
    <row r="52" spans="2:8" ht="12.75">
      <c r="B52" s="3276"/>
      <c r="C52" s="3276"/>
      <c r="D52" s="3276"/>
      <c r="E52" s="3276"/>
      <c r="F52" s="3279"/>
      <c r="G52" s="3280"/>
      <c r="H52" s="3278"/>
    </row>
    <row r="53" spans="2:8" ht="12.75">
      <c r="B53" s="3276"/>
      <c r="C53" s="3276"/>
      <c r="D53" s="3276"/>
      <c r="E53" s="3276"/>
      <c r="F53" s="3276"/>
      <c r="G53" s="3277"/>
      <c r="H53" s="3278"/>
    </row>
    <row r="54" spans="2:8" ht="12.75">
      <c r="B54" s="3276"/>
      <c r="C54" s="3276"/>
      <c r="D54" s="3276"/>
      <c r="E54" s="3276"/>
      <c r="F54" s="3281"/>
      <c r="G54" s="3282"/>
      <c r="H54" s="3278"/>
    </row>
    <row r="55" spans="2:8" ht="12.75">
      <c r="B55" s="3276"/>
      <c r="C55" s="3276"/>
      <c r="D55" s="3276"/>
      <c r="E55" s="3276"/>
      <c r="F55" s="3276"/>
      <c r="G55" s="3277"/>
      <c r="H55" s="3278"/>
    </row>
    <row r="56" spans="2:8" ht="12.75">
      <c r="B56" s="3276"/>
      <c r="C56" s="3276"/>
      <c r="D56" s="3276"/>
      <c r="E56" s="3276"/>
      <c r="F56" s="3276"/>
      <c r="G56" s="3277"/>
      <c r="H56" s="3278"/>
    </row>
    <row r="57" spans="2:8" ht="12.75">
      <c r="B57" s="3276"/>
      <c r="C57" s="3276"/>
      <c r="D57" s="3276"/>
      <c r="E57" s="3276"/>
      <c r="F57" s="3276"/>
      <c r="G57" s="3277"/>
      <c r="H57" s="3278"/>
    </row>
    <row r="58" spans="2:8" ht="12.75">
      <c r="B58" s="3276"/>
      <c r="C58" s="3276"/>
      <c r="D58" s="3276"/>
      <c r="E58" s="3276"/>
      <c r="F58" s="3276"/>
      <c r="G58" s="3277"/>
      <c r="H58" s="3278"/>
    </row>
    <row r="59" spans="2:8" ht="12.75">
      <c r="B59" s="3276"/>
      <c r="C59" s="3276"/>
      <c r="D59" s="3276"/>
      <c r="E59" s="3276"/>
      <c r="F59" s="3276"/>
      <c r="G59" s="3277"/>
      <c r="H59" s="3278"/>
    </row>
    <row r="60" spans="2:8" ht="12.75">
      <c r="B60" s="3276"/>
      <c r="C60" s="3276"/>
      <c r="D60" s="3276"/>
      <c r="E60" s="3276"/>
      <c r="F60" s="3276"/>
      <c r="G60" s="3277"/>
      <c r="H60" s="3278"/>
    </row>
    <row r="61" spans="2:8" ht="12.75">
      <c r="B61" s="3276"/>
      <c r="C61" s="3276"/>
      <c r="D61" s="3276"/>
      <c r="E61" s="3276"/>
      <c r="F61" s="3276"/>
      <c r="G61" s="3277"/>
      <c r="H61" s="3278"/>
    </row>
    <row r="62" spans="2:8" ht="12.75">
      <c r="B62" s="3276"/>
      <c r="C62" s="3276"/>
      <c r="D62" s="3276"/>
      <c r="E62" s="3276"/>
      <c r="F62" s="3276"/>
      <c r="G62" s="3277"/>
      <c r="H62" s="3278"/>
    </row>
    <row r="63" spans="2:8" ht="12.75">
      <c r="B63" s="3276"/>
      <c r="C63" s="3276"/>
      <c r="D63" s="3276"/>
      <c r="E63" s="3276"/>
      <c r="F63" s="3276"/>
      <c r="G63" s="3283"/>
      <c r="H63" s="3278"/>
    </row>
    <row r="64" spans="2:8" ht="12.75">
      <c r="B64" s="3276"/>
      <c r="C64" s="3276"/>
      <c r="D64" s="3276"/>
      <c r="E64" s="3276"/>
      <c r="F64" s="3276"/>
      <c r="G64" s="3277"/>
      <c r="H64" s="3278"/>
    </row>
    <row r="65" spans="2:8" ht="12.75">
      <c r="B65" s="3276"/>
      <c r="C65" s="3276"/>
      <c r="D65" s="3276"/>
      <c r="E65" s="3276"/>
      <c r="F65" s="3276"/>
      <c r="G65" s="3277"/>
      <c r="H65" s="3278"/>
    </row>
    <row r="66" spans="2:8" ht="12.75">
      <c r="B66" s="3276"/>
      <c r="C66" s="3276"/>
      <c r="D66" s="3276"/>
      <c r="E66" s="3276"/>
      <c r="F66" s="3276"/>
      <c r="G66" s="3283"/>
      <c r="H66" s="3278"/>
    </row>
    <row r="67" spans="2:8" ht="12.75">
      <c r="B67" s="3276"/>
      <c r="C67" s="3276"/>
      <c r="D67" s="3276"/>
      <c r="E67" s="3276"/>
      <c r="F67" s="3276"/>
      <c r="G67" s="3277"/>
      <c r="H67" s="3278"/>
    </row>
    <row r="68" spans="2:8" ht="12.75">
      <c r="B68" s="3276"/>
      <c r="C68" s="3276"/>
      <c r="D68" s="3276"/>
      <c r="E68" s="3276"/>
      <c r="F68" s="3276"/>
      <c r="G68" s="3277"/>
      <c r="H68" s="3278"/>
    </row>
    <row r="69" spans="2:8" ht="12.75">
      <c r="B69" s="3276"/>
      <c r="C69" s="3276"/>
      <c r="D69" s="3276"/>
      <c r="E69" s="3276"/>
      <c r="F69" s="3276"/>
      <c r="G69" s="3283"/>
      <c r="H69" s="3278"/>
    </row>
    <row r="70" spans="2:8" ht="12.75">
      <c r="B70" s="3276"/>
      <c r="C70" s="3276"/>
      <c r="D70" s="3276"/>
      <c r="E70" s="3276"/>
      <c r="F70" s="3276"/>
      <c r="G70" s="3277"/>
      <c r="H70" s="3278"/>
    </row>
    <row r="71" spans="2:8" ht="12.75">
      <c r="B71" s="3276"/>
      <c r="C71" s="3276"/>
      <c r="D71" s="3276"/>
      <c r="E71" s="3276"/>
      <c r="F71" s="3276"/>
      <c r="G71" s="3283"/>
      <c r="H71" s="3278"/>
    </row>
    <row r="72" spans="2:8" ht="12.75">
      <c r="B72" s="3276"/>
      <c r="C72" s="3276"/>
      <c r="D72" s="3276"/>
      <c r="E72" s="3276"/>
      <c r="F72" s="3276"/>
      <c r="G72" s="3277"/>
      <c r="H72" s="3278"/>
    </row>
    <row r="73" spans="2:8" ht="12.75">
      <c r="B73" s="3276"/>
      <c r="C73" s="3276"/>
      <c r="D73" s="3276"/>
      <c r="E73" s="3276"/>
      <c r="F73" s="3276"/>
      <c r="G73" s="3277"/>
      <c r="H73" s="3278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L16" sqref="L16"/>
    </sheetView>
  </sheetViews>
  <sheetFormatPr defaultColWidth="9.140625" defaultRowHeight="12.75"/>
  <cols>
    <col min="1" max="1" width="0" style="3236" hidden="1" customWidth="1"/>
    <col min="2" max="2" width="4.57421875" style="3236" customWidth="1"/>
    <col min="3" max="3" width="45.00390625" style="3236" customWidth="1"/>
    <col min="4" max="4" width="13.140625" style="3236" customWidth="1"/>
    <col min="5" max="5" width="11.00390625" style="3236" customWidth="1"/>
    <col min="6" max="6" width="9.00390625" style="3236" customWidth="1"/>
    <col min="7" max="7" width="9.140625" style="3236" customWidth="1"/>
    <col min="8" max="8" width="15.00390625" style="3236" customWidth="1"/>
    <col min="9" max="9" width="7.421875" style="3237" customWidth="1"/>
    <col min="10" max="10" width="3.28125" style="0" customWidth="1"/>
    <col min="11" max="16384" width="8.28125" style="0" customWidth="1"/>
  </cols>
  <sheetData>
    <row r="1" spans="1:9" s="3238" customFormat="1" ht="51" customHeight="1">
      <c r="A1" s="3236"/>
      <c r="B1" s="3485" t="s">
        <v>370</v>
      </c>
      <c r="C1" s="3485"/>
      <c r="D1" s="3485"/>
      <c r="E1" s="3485"/>
      <c r="F1" s="3485"/>
      <c r="G1" s="3485"/>
      <c r="H1" s="3485"/>
      <c r="I1" s="3237"/>
    </row>
    <row r="2" spans="1:9" s="3238" customFormat="1" ht="12.75">
      <c r="A2" s="3236"/>
      <c r="B2" s="3289"/>
      <c r="C2" s="3289"/>
      <c r="D2" s="3289"/>
      <c r="E2" s="3289"/>
      <c r="F2" s="3289"/>
      <c r="G2" s="3289"/>
      <c r="H2" s="3289"/>
      <c r="I2" s="3237"/>
    </row>
    <row r="3" spans="1:11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242" t="s">
        <v>7</v>
      </c>
      <c r="I3" s="3243"/>
      <c r="J3" s="3244"/>
      <c r="K3" s="3244"/>
    </row>
    <row r="4" spans="1:11" s="3238" customFormat="1" ht="25.5" customHeight="1">
      <c r="A4" s="3236"/>
      <c r="B4" s="3245">
        <v>1</v>
      </c>
      <c r="C4" s="3246" t="s">
        <v>10</v>
      </c>
      <c r="D4" s="3246" t="s">
        <v>11</v>
      </c>
      <c r="E4" s="3247">
        <v>0.2</v>
      </c>
      <c r="F4" s="3247">
        <v>4</v>
      </c>
      <c r="G4" s="3248">
        <v>6500</v>
      </c>
      <c r="H4" s="3249">
        <f aca="true" t="shared" si="0" ref="H4:H17">E4*F4*G4</f>
        <v>5200</v>
      </c>
      <c r="I4" s="3250"/>
      <c r="J4" s="3244"/>
      <c r="K4" s="3244"/>
    </row>
    <row r="5" spans="1:11" s="3238" customFormat="1" ht="22.5" customHeight="1">
      <c r="A5" s="3236"/>
      <c r="B5" s="3245">
        <v>2</v>
      </c>
      <c r="C5" s="3246" t="s">
        <v>12</v>
      </c>
      <c r="D5" s="3246" t="s">
        <v>13</v>
      </c>
      <c r="E5" s="3247">
        <v>40</v>
      </c>
      <c r="F5" s="3247">
        <v>2</v>
      </c>
      <c r="G5" s="3248">
        <v>146.72</v>
      </c>
      <c r="H5" s="3249">
        <f t="shared" si="0"/>
        <v>11737.6</v>
      </c>
      <c r="I5" s="3250"/>
      <c r="J5" s="3244"/>
      <c r="K5" s="3244"/>
    </row>
    <row r="6" spans="1:11" s="3238" customFormat="1" ht="40.5" customHeight="1">
      <c r="A6" s="3236"/>
      <c r="B6" s="3245">
        <v>3</v>
      </c>
      <c r="C6" s="3246" t="s">
        <v>256</v>
      </c>
      <c r="D6" s="3246" t="s">
        <v>15</v>
      </c>
      <c r="E6" s="3247">
        <v>2.6359</v>
      </c>
      <c r="F6" s="3247">
        <v>2</v>
      </c>
      <c r="G6" s="3248">
        <v>1500</v>
      </c>
      <c r="H6" s="3249">
        <f t="shared" si="0"/>
        <v>7907.7</v>
      </c>
      <c r="I6" s="3250"/>
      <c r="J6" s="3244"/>
      <c r="K6" s="3244"/>
    </row>
    <row r="7" spans="1:11" s="3238" customFormat="1" ht="34.5" customHeight="1">
      <c r="A7" s="3236"/>
      <c r="B7" s="3245">
        <v>4</v>
      </c>
      <c r="C7" s="3246" t="s">
        <v>257</v>
      </c>
      <c r="D7" s="3246" t="s">
        <v>15</v>
      </c>
      <c r="E7" s="3247">
        <v>2.6359</v>
      </c>
      <c r="F7" s="3247">
        <v>2</v>
      </c>
      <c r="G7" s="3248">
        <v>1440</v>
      </c>
      <c r="H7" s="3249">
        <f t="shared" si="0"/>
        <v>7591.392</v>
      </c>
      <c r="I7" s="3250"/>
      <c r="J7" s="3244"/>
      <c r="K7" s="3244"/>
    </row>
    <row r="8" spans="1:11" s="3238" customFormat="1" ht="25.5" customHeight="1">
      <c r="A8" s="3236"/>
      <c r="B8" s="3245">
        <v>5</v>
      </c>
      <c r="C8" s="3246" t="s">
        <v>17</v>
      </c>
      <c r="D8" s="3246" t="s">
        <v>15</v>
      </c>
      <c r="E8" s="3247">
        <v>2.6359</v>
      </c>
      <c r="F8" s="3247">
        <v>2</v>
      </c>
      <c r="G8" s="3248">
        <v>1320</v>
      </c>
      <c r="H8" s="3249">
        <f t="shared" si="0"/>
        <v>6958.776</v>
      </c>
      <c r="I8" s="3250"/>
      <c r="J8" s="3244"/>
      <c r="K8" s="3244"/>
    </row>
    <row r="9" spans="1:11" s="3238" customFormat="1" ht="33" customHeight="1">
      <c r="A9" s="3236"/>
      <c r="B9" s="3245">
        <v>6</v>
      </c>
      <c r="C9" s="3246" t="s">
        <v>18</v>
      </c>
      <c r="D9" s="3246" t="s">
        <v>19</v>
      </c>
      <c r="E9" s="3247">
        <v>0.8</v>
      </c>
      <c r="F9" s="3247">
        <v>2</v>
      </c>
      <c r="G9" s="3248">
        <v>559.29</v>
      </c>
      <c r="H9" s="3249">
        <f t="shared" si="0"/>
        <v>894.864</v>
      </c>
      <c r="I9" s="3250"/>
      <c r="J9" s="3244"/>
      <c r="K9" s="3244"/>
    </row>
    <row r="10" spans="1:11" s="3238" customFormat="1" ht="35.25" customHeight="1">
      <c r="A10" s="3236"/>
      <c r="B10" s="3245">
        <v>7</v>
      </c>
      <c r="C10" s="3246" t="s">
        <v>20</v>
      </c>
      <c r="D10" s="3246" t="s">
        <v>15</v>
      </c>
      <c r="E10" s="3247">
        <v>2.6359</v>
      </c>
      <c r="F10" s="3247">
        <v>1</v>
      </c>
      <c r="G10" s="3248">
        <v>3003.38</v>
      </c>
      <c r="H10" s="3249">
        <f t="shared" si="0"/>
        <v>7916.609342</v>
      </c>
      <c r="I10" s="3250"/>
      <c r="J10" s="3244"/>
      <c r="K10" s="3244"/>
    </row>
    <row r="11" spans="1:11" s="3238" customFormat="1" ht="57" customHeight="1">
      <c r="A11" s="3236"/>
      <c r="B11" s="3245">
        <v>8</v>
      </c>
      <c r="C11" s="3246" t="s">
        <v>21</v>
      </c>
      <c r="D11" s="3246" t="s">
        <v>15</v>
      </c>
      <c r="E11" s="3247">
        <v>2.6359</v>
      </c>
      <c r="F11" s="3247">
        <v>2</v>
      </c>
      <c r="G11" s="3252">
        <v>1710</v>
      </c>
      <c r="H11" s="3249">
        <f t="shared" si="0"/>
        <v>9014.778</v>
      </c>
      <c r="I11" s="3250"/>
      <c r="J11" s="3244"/>
      <c r="K11" s="3244"/>
    </row>
    <row r="12" spans="1:11" s="3238" customFormat="1" ht="23.25" customHeight="1">
      <c r="A12" s="3236"/>
      <c r="B12" s="3245">
        <v>9</v>
      </c>
      <c r="C12" s="3246" t="s">
        <v>22</v>
      </c>
      <c r="D12" s="3246" t="s">
        <v>23</v>
      </c>
      <c r="E12" s="3247">
        <v>1</v>
      </c>
      <c r="F12" s="3247">
        <v>2</v>
      </c>
      <c r="G12" s="3248">
        <v>5060.23</v>
      </c>
      <c r="H12" s="3249">
        <f t="shared" si="0"/>
        <v>10120.46</v>
      </c>
      <c r="I12" s="3250"/>
      <c r="J12" s="3244"/>
      <c r="K12" s="3244"/>
    </row>
    <row r="13" spans="1:11" s="3238" customFormat="1" ht="22.5" customHeight="1">
      <c r="A13" s="3236"/>
      <c r="B13" s="3245">
        <v>10</v>
      </c>
      <c r="C13" s="3246" t="s">
        <v>24</v>
      </c>
      <c r="D13" s="3246" t="s">
        <v>15</v>
      </c>
      <c r="E13" s="3247">
        <v>2.6359</v>
      </c>
      <c r="F13" s="3247">
        <v>1</v>
      </c>
      <c r="G13" s="3248">
        <v>19.7</v>
      </c>
      <c r="H13" s="3249">
        <f t="shared" si="0"/>
        <v>51.927229999999994</v>
      </c>
      <c r="I13" s="3250"/>
      <c r="J13" s="3244"/>
      <c r="K13" s="3244"/>
    </row>
    <row r="14" spans="1:11" s="3238" customFormat="1" ht="24.75" customHeight="1">
      <c r="A14" s="3236"/>
      <c r="B14" s="3245">
        <v>11</v>
      </c>
      <c r="C14" s="3246" t="s">
        <v>25</v>
      </c>
      <c r="D14" s="3246" t="s">
        <v>15</v>
      </c>
      <c r="E14" s="3247">
        <v>2.6359</v>
      </c>
      <c r="F14" s="3247">
        <v>1</v>
      </c>
      <c r="G14" s="3253">
        <v>9936</v>
      </c>
      <c r="H14" s="3249">
        <f t="shared" si="0"/>
        <v>26190.3024</v>
      </c>
      <c r="I14" s="3250"/>
      <c r="J14" s="3244"/>
      <c r="K14" s="3244"/>
    </row>
    <row r="15" spans="1:11" s="3238" customFormat="1" ht="24.75" customHeight="1">
      <c r="A15" s="3236"/>
      <c r="B15" s="3245">
        <v>12</v>
      </c>
      <c r="C15" s="3246" t="s">
        <v>26</v>
      </c>
      <c r="D15" s="3246" t="s">
        <v>9</v>
      </c>
      <c r="E15" s="3247">
        <v>1</v>
      </c>
      <c r="F15" s="3247">
        <v>2</v>
      </c>
      <c r="G15" s="3253">
        <v>3036.14</v>
      </c>
      <c r="H15" s="3249">
        <f t="shared" si="0"/>
        <v>6072.28</v>
      </c>
      <c r="I15" s="3250"/>
      <c r="J15" s="3244"/>
      <c r="K15" s="3244"/>
    </row>
    <row r="16" spans="1:11" s="3238" customFormat="1" ht="87" customHeight="1">
      <c r="A16" s="3236"/>
      <c r="B16" s="3245">
        <v>13</v>
      </c>
      <c r="C16" s="3246" t="s">
        <v>258</v>
      </c>
      <c r="D16" s="3246" t="s">
        <v>28</v>
      </c>
      <c r="E16" s="3247">
        <v>4</v>
      </c>
      <c r="F16" s="3247">
        <v>12</v>
      </c>
      <c r="G16" s="3252">
        <v>266.33</v>
      </c>
      <c r="H16" s="3249">
        <f t="shared" si="0"/>
        <v>12783.84</v>
      </c>
      <c r="I16" s="3250"/>
      <c r="J16" s="3244"/>
      <c r="K16" s="3244"/>
    </row>
    <row r="17" spans="1:11" s="3238" customFormat="1" ht="46.5" customHeight="1">
      <c r="A17" s="3236"/>
      <c r="B17" s="3245">
        <v>14</v>
      </c>
      <c r="C17" s="3246" t="s">
        <v>358</v>
      </c>
      <c r="D17" s="3246" t="s">
        <v>30</v>
      </c>
      <c r="E17" s="3247">
        <v>2.6359</v>
      </c>
      <c r="F17" s="3247">
        <v>1</v>
      </c>
      <c r="G17" s="3248">
        <v>14039</v>
      </c>
      <c r="H17" s="3249">
        <f t="shared" si="0"/>
        <v>37005.4001</v>
      </c>
      <c r="I17" s="3250"/>
      <c r="J17" s="3244"/>
      <c r="K17" s="3244"/>
    </row>
    <row r="18" spans="1:11" s="3238" customFormat="1" ht="24" customHeight="1">
      <c r="A18" s="3236"/>
      <c r="B18" s="3245">
        <v>15</v>
      </c>
      <c r="C18" s="3246" t="s">
        <v>32</v>
      </c>
      <c r="D18" s="3246" t="s">
        <v>33</v>
      </c>
      <c r="E18" s="3247">
        <v>300</v>
      </c>
      <c r="F18" s="3247" t="s">
        <v>34</v>
      </c>
      <c r="G18" s="3248">
        <v>22.39</v>
      </c>
      <c r="H18" s="3249">
        <f aca="true" t="shared" si="1" ref="H18:H25">E18*G18</f>
        <v>6717</v>
      </c>
      <c r="I18" s="3250"/>
      <c r="J18" s="3244"/>
      <c r="K18" s="3244"/>
    </row>
    <row r="19" spans="1:11" s="3238" customFormat="1" ht="27.75" customHeight="1">
      <c r="A19" s="3236"/>
      <c r="B19" s="3245">
        <v>16</v>
      </c>
      <c r="C19" s="3246" t="s">
        <v>35</v>
      </c>
      <c r="D19" s="3246" t="s">
        <v>36</v>
      </c>
      <c r="E19" s="3247">
        <v>1</v>
      </c>
      <c r="F19" s="3247" t="s">
        <v>34</v>
      </c>
      <c r="G19" s="3248">
        <v>408.6</v>
      </c>
      <c r="H19" s="3249">
        <f t="shared" si="1"/>
        <v>408.6</v>
      </c>
      <c r="I19" s="3250"/>
      <c r="J19" s="3244"/>
      <c r="K19" s="3244"/>
    </row>
    <row r="20" spans="1:11" s="3238" customFormat="1" ht="24.75" customHeight="1">
      <c r="A20" s="3236"/>
      <c r="B20" s="3245">
        <v>17</v>
      </c>
      <c r="C20" s="3246" t="s">
        <v>37</v>
      </c>
      <c r="D20" s="3246" t="s">
        <v>38</v>
      </c>
      <c r="E20" s="3247">
        <v>200</v>
      </c>
      <c r="F20" s="3247" t="s">
        <v>34</v>
      </c>
      <c r="G20" s="3248">
        <v>20.13</v>
      </c>
      <c r="H20" s="3249">
        <f t="shared" si="1"/>
        <v>4026</v>
      </c>
      <c r="I20" s="3250"/>
      <c r="J20" s="3244"/>
      <c r="K20" s="3244"/>
    </row>
    <row r="21" spans="1:11" s="3238" customFormat="1" ht="36" customHeight="1">
      <c r="A21" s="3236"/>
      <c r="B21" s="3245">
        <v>18</v>
      </c>
      <c r="C21" s="3246" t="s">
        <v>39</v>
      </c>
      <c r="D21" s="3246" t="s">
        <v>33</v>
      </c>
      <c r="E21" s="3247">
        <v>200</v>
      </c>
      <c r="F21" s="3247" t="s">
        <v>34</v>
      </c>
      <c r="G21" s="3248">
        <v>41.8</v>
      </c>
      <c r="H21" s="3249">
        <f t="shared" si="1"/>
        <v>8360</v>
      </c>
      <c r="I21" s="3250"/>
      <c r="J21" s="3244"/>
      <c r="K21" s="3244"/>
    </row>
    <row r="22" spans="1:11" s="3238" customFormat="1" ht="33.75" customHeight="1">
      <c r="A22" s="3236"/>
      <c r="B22" s="3245">
        <v>19</v>
      </c>
      <c r="C22" s="3246" t="s">
        <v>40</v>
      </c>
      <c r="D22" s="3246" t="s">
        <v>38</v>
      </c>
      <c r="E22" s="3247">
        <v>160</v>
      </c>
      <c r="F22" s="3247" t="s">
        <v>34</v>
      </c>
      <c r="G22" s="3248">
        <v>170.7</v>
      </c>
      <c r="H22" s="3249">
        <f t="shared" si="1"/>
        <v>27312</v>
      </c>
      <c r="I22" s="3250"/>
      <c r="J22" s="3244"/>
      <c r="K22" s="3244"/>
    </row>
    <row r="23" spans="1:11" s="3238" customFormat="1" ht="36" customHeight="1">
      <c r="A23" s="3236"/>
      <c r="B23" s="3245">
        <v>20</v>
      </c>
      <c r="C23" s="3246" t="s">
        <v>41</v>
      </c>
      <c r="D23" s="3246" t="s">
        <v>38</v>
      </c>
      <c r="E23" s="3247">
        <v>50</v>
      </c>
      <c r="F23" s="3247" t="s">
        <v>34</v>
      </c>
      <c r="G23" s="3248">
        <v>183.3</v>
      </c>
      <c r="H23" s="3249">
        <f t="shared" si="1"/>
        <v>9165</v>
      </c>
      <c r="I23" s="3250"/>
      <c r="J23" s="3244"/>
      <c r="K23" s="3244"/>
    </row>
    <row r="24" spans="1:11" s="3238" customFormat="1" ht="33.75" customHeight="1">
      <c r="A24" s="3236"/>
      <c r="B24" s="3245">
        <v>21</v>
      </c>
      <c r="C24" s="3246" t="s">
        <v>42</v>
      </c>
      <c r="D24" s="3246" t="s">
        <v>38</v>
      </c>
      <c r="E24" s="3247">
        <v>100</v>
      </c>
      <c r="F24" s="3247" t="s">
        <v>34</v>
      </c>
      <c r="G24" s="3248">
        <v>36.39</v>
      </c>
      <c r="H24" s="3249">
        <f t="shared" si="1"/>
        <v>3639</v>
      </c>
      <c r="I24" s="3250"/>
      <c r="J24" s="3244"/>
      <c r="K24" s="3244"/>
    </row>
    <row r="25" spans="1:11" s="3238" customFormat="1" ht="36" customHeight="1">
      <c r="A25" s="3236"/>
      <c r="B25" s="3245">
        <v>22</v>
      </c>
      <c r="C25" s="3246" t="s">
        <v>43</v>
      </c>
      <c r="D25" s="3246" t="s">
        <v>38</v>
      </c>
      <c r="E25" s="3247">
        <v>100</v>
      </c>
      <c r="F25" s="3247" t="s">
        <v>34</v>
      </c>
      <c r="G25" s="3248">
        <v>137</v>
      </c>
      <c r="H25" s="3249">
        <f t="shared" si="1"/>
        <v>13700</v>
      </c>
      <c r="I25" s="3250"/>
      <c r="J25" s="3244"/>
      <c r="K25" s="3244"/>
    </row>
    <row r="26" spans="1:11" s="3238" customFormat="1" ht="21" customHeight="1">
      <c r="A26" s="3236"/>
      <c r="B26" s="3245">
        <v>23</v>
      </c>
      <c r="C26" s="3246" t="s">
        <v>44</v>
      </c>
      <c r="D26" s="3246" t="s">
        <v>45</v>
      </c>
      <c r="E26" s="3247">
        <v>0.42</v>
      </c>
      <c r="F26" s="3247">
        <v>2</v>
      </c>
      <c r="G26" s="3248">
        <v>1514.7</v>
      </c>
      <c r="H26" s="3249">
        <f>E26*F26*G26</f>
        <v>1272.348</v>
      </c>
      <c r="I26" s="3250"/>
      <c r="J26" s="3244"/>
      <c r="K26" s="3244"/>
    </row>
    <row r="27" spans="2:11" ht="21.75" customHeight="1">
      <c r="B27" s="3245">
        <v>24</v>
      </c>
      <c r="C27" s="3246" t="s">
        <v>50</v>
      </c>
      <c r="D27" s="3246" t="s">
        <v>15</v>
      </c>
      <c r="E27" s="3247">
        <v>2.6359</v>
      </c>
      <c r="F27" s="3247">
        <v>12</v>
      </c>
      <c r="G27" s="3248">
        <v>3290</v>
      </c>
      <c r="H27" s="3249">
        <f>E27*F27*G27</f>
        <v>104065.33200000001</v>
      </c>
      <c r="I27" s="3250"/>
      <c r="J27" s="3261"/>
      <c r="K27" s="3261"/>
    </row>
    <row r="28" spans="2:11" ht="26.25" customHeight="1">
      <c r="B28" s="3245">
        <v>25</v>
      </c>
      <c r="C28" s="3246" t="s">
        <v>359</v>
      </c>
      <c r="D28" s="3246"/>
      <c r="E28" s="3247"/>
      <c r="F28" s="3247" t="s">
        <v>47</v>
      </c>
      <c r="G28" s="3248"/>
      <c r="H28" s="3249">
        <f>12*1.286*2635.9</f>
        <v>40677.2088</v>
      </c>
      <c r="I28" s="3250"/>
      <c r="J28" s="3261"/>
      <c r="K28" s="3261"/>
    </row>
    <row r="29" spans="2:11" ht="21.75" customHeight="1">
      <c r="B29" s="3245">
        <v>26</v>
      </c>
      <c r="C29" s="3246" t="s">
        <v>48</v>
      </c>
      <c r="D29" s="3246" t="s">
        <v>38</v>
      </c>
      <c r="E29" s="3247"/>
      <c r="F29" s="3247"/>
      <c r="G29" s="3248"/>
      <c r="H29" s="3249">
        <f>0.21*12*2635.9</f>
        <v>6642.468</v>
      </c>
      <c r="I29" s="3250"/>
      <c r="J29" s="3261"/>
      <c r="K29" s="3261"/>
    </row>
    <row r="30" spans="2:11" ht="21.75" customHeight="1">
      <c r="B30" s="3245">
        <v>27</v>
      </c>
      <c r="C30" s="3246" t="s">
        <v>64</v>
      </c>
      <c r="D30" s="3246"/>
      <c r="E30" s="3288"/>
      <c r="F30" s="3288"/>
      <c r="G30" s="3288"/>
      <c r="H30" s="3249">
        <v>40000</v>
      </c>
      <c r="I30" s="3250"/>
      <c r="J30" s="3261"/>
      <c r="K30" s="3261"/>
    </row>
    <row r="31" spans="1:11" s="3238" customFormat="1" ht="18" customHeight="1">
      <c r="A31" s="3236"/>
      <c r="B31" s="3245">
        <v>28</v>
      </c>
      <c r="C31" s="3246" t="s">
        <v>107</v>
      </c>
      <c r="D31" s="3246" t="s">
        <v>66</v>
      </c>
      <c r="E31" s="3288">
        <v>16</v>
      </c>
      <c r="F31" s="3288">
        <v>1</v>
      </c>
      <c r="G31" s="3288">
        <v>1443.34</v>
      </c>
      <c r="H31" s="3249">
        <f>E31*F31*G31</f>
        <v>23093.44</v>
      </c>
      <c r="I31" s="3250"/>
      <c r="J31" s="3244"/>
      <c r="K31" s="3244"/>
    </row>
    <row r="32" spans="2:11" ht="24" customHeight="1">
      <c r="B32" s="3245">
        <v>29</v>
      </c>
      <c r="C32" s="3246" t="s">
        <v>371</v>
      </c>
      <c r="D32" s="3246" t="s">
        <v>66</v>
      </c>
      <c r="E32" s="3288">
        <v>12</v>
      </c>
      <c r="F32" s="3288">
        <v>1</v>
      </c>
      <c r="G32" s="3288">
        <v>982.88</v>
      </c>
      <c r="H32" s="3249">
        <f>E32*F32*G32</f>
        <v>11794.56</v>
      </c>
      <c r="I32" s="3250"/>
      <c r="J32" s="3261"/>
      <c r="K32" s="3261"/>
    </row>
    <row r="33" spans="2:11" ht="24" customHeight="1">
      <c r="B33" s="3245">
        <v>30</v>
      </c>
      <c r="C33" s="3246" t="s">
        <v>85</v>
      </c>
      <c r="D33" s="3246" t="s">
        <v>73</v>
      </c>
      <c r="E33" s="3288">
        <v>27</v>
      </c>
      <c r="F33" s="3288">
        <v>1</v>
      </c>
      <c r="G33" s="3288">
        <v>260</v>
      </c>
      <c r="H33" s="3249">
        <f>E33*F33*G33</f>
        <v>7020</v>
      </c>
      <c r="I33" s="3250"/>
      <c r="J33" s="3261"/>
      <c r="K33" s="3261"/>
    </row>
    <row r="34" spans="2:11" ht="24" customHeight="1">
      <c r="B34" s="3245">
        <v>31</v>
      </c>
      <c r="C34" s="3246" t="s">
        <v>372</v>
      </c>
      <c r="D34" s="3246"/>
      <c r="E34" s="3247"/>
      <c r="F34" s="3247"/>
      <c r="G34" s="3248" t="s">
        <v>373</v>
      </c>
      <c r="H34" s="3249">
        <v>81239</v>
      </c>
      <c r="I34" s="3250"/>
      <c r="J34" s="3261"/>
      <c r="K34" s="3261"/>
    </row>
    <row r="35" spans="2:11" ht="12.75">
      <c r="B35" s="3272" t="s">
        <v>53</v>
      </c>
      <c r="C35" s="3272"/>
      <c r="D35" s="3272"/>
      <c r="E35" s="3272"/>
      <c r="F35" s="3272"/>
      <c r="G35" s="3273"/>
      <c r="H35" s="3274">
        <f>SUM(H4:H34)</f>
        <v>538577.885872</v>
      </c>
      <c r="I35" s="3250"/>
      <c r="J35" s="3261"/>
      <c r="K35" s="3261"/>
    </row>
    <row r="37" ht="12.75">
      <c r="H37" s="3275"/>
    </row>
    <row r="38" spans="5:7" ht="12.75">
      <c r="E38" s="3279"/>
      <c r="F38" s="3281"/>
      <c r="G38" s="3281"/>
    </row>
    <row r="39" spans="5:7" ht="12.75">
      <c r="E39" s="3279" t="s">
        <v>54</v>
      </c>
      <c r="F39" s="3281"/>
      <c r="G39" s="3281"/>
    </row>
    <row r="40" ht="12.75">
      <c r="E40" s="3290" t="s">
        <v>54</v>
      </c>
    </row>
    <row r="41" spans="6:7" ht="12.75">
      <c r="F41" s="3279"/>
      <c r="G41" s="3279"/>
    </row>
    <row r="42" spans="6:7" ht="12.75">
      <c r="F42" s="3279"/>
      <c r="G42" s="3279"/>
    </row>
    <row r="44" spans="6:7" ht="12.75">
      <c r="F44" s="3281"/>
      <c r="G44" s="3281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B1">
      <selection activeCell="A1" sqref="A1"/>
    </sheetView>
  </sheetViews>
  <sheetFormatPr defaultColWidth="9.140625" defaultRowHeight="12.75"/>
  <cols>
    <col min="1" max="1" width="0" style="3291" hidden="1" customWidth="1"/>
    <col min="2" max="2" width="7.140625" style="3291" customWidth="1"/>
    <col min="3" max="3" width="50.00390625" style="3291" customWidth="1"/>
    <col min="4" max="4" width="15.421875" style="3291" customWidth="1"/>
    <col min="5" max="5" width="9.8515625" style="3291" customWidth="1"/>
    <col min="6" max="6" width="8.140625" style="3291" customWidth="1"/>
    <col min="7" max="7" width="8.8515625" style="3291" customWidth="1"/>
    <col min="8" max="9" width="0" style="3291" hidden="1" customWidth="1"/>
    <col min="10" max="10" width="12.28125" style="3291" customWidth="1"/>
    <col min="11" max="11" width="6.140625" style="3292" customWidth="1"/>
    <col min="12" max="12" width="2.421875" style="3293" customWidth="1"/>
    <col min="13" max="13" width="7.140625" style="3293" customWidth="1"/>
    <col min="14" max="16384" width="9.140625" style="3293" customWidth="1"/>
  </cols>
  <sheetData>
    <row r="1" spans="1:11" s="3294" customFormat="1" ht="33" customHeight="1">
      <c r="A1" s="3291"/>
      <c r="B1" s="3486" t="s">
        <v>374</v>
      </c>
      <c r="C1" s="3486"/>
      <c r="D1" s="3486"/>
      <c r="E1" s="3486"/>
      <c r="F1" s="3486"/>
      <c r="G1" s="3486"/>
      <c r="H1" s="3486"/>
      <c r="I1" s="3486"/>
      <c r="J1" s="3486"/>
      <c r="K1" s="3292"/>
    </row>
    <row r="2" spans="1:11" s="3294" customFormat="1" ht="14.25" customHeight="1">
      <c r="A2" s="3291"/>
      <c r="B2" s="3295"/>
      <c r="C2" s="3295"/>
      <c r="D2" s="3295"/>
      <c r="E2" s="3295"/>
      <c r="F2" s="3295"/>
      <c r="G2" s="3295"/>
      <c r="H2" s="3295"/>
      <c r="I2" s="3295"/>
      <c r="J2" s="3295"/>
      <c r="K2" s="3292"/>
    </row>
    <row r="3" spans="1:13" s="3294" customFormat="1" ht="52.5" customHeight="1">
      <c r="A3" s="3296"/>
      <c r="B3" s="3297" t="s">
        <v>1</v>
      </c>
      <c r="C3" s="3298" t="s">
        <v>2</v>
      </c>
      <c r="D3" s="3298" t="s">
        <v>3</v>
      </c>
      <c r="E3" s="3299" t="s">
        <v>4</v>
      </c>
      <c r="F3" s="3299" t="s">
        <v>5</v>
      </c>
      <c r="G3" s="3299" t="s">
        <v>6</v>
      </c>
      <c r="H3" s="3299"/>
      <c r="I3" s="3299"/>
      <c r="J3" s="3300" t="s">
        <v>7</v>
      </c>
      <c r="K3" s="3301"/>
      <c r="L3" s="3302"/>
      <c r="M3" s="3302"/>
    </row>
    <row r="4" spans="1:13" s="3294" customFormat="1" ht="21" customHeight="1">
      <c r="A4" s="3291"/>
      <c r="B4" s="3303">
        <v>1</v>
      </c>
      <c r="C4" s="3304" t="s">
        <v>8</v>
      </c>
      <c r="D4" s="3304" t="s">
        <v>9</v>
      </c>
      <c r="E4" s="3305">
        <v>1</v>
      </c>
      <c r="F4" s="3305">
        <v>2</v>
      </c>
      <c r="G4" s="3306">
        <v>5460</v>
      </c>
      <c r="H4" s="3306"/>
      <c r="I4" s="3306"/>
      <c r="J4" s="3307">
        <v>10920</v>
      </c>
      <c r="K4" s="3308"/>
      <c r="L4" s="3302"/>
      <c r="M4" s="3302"/>
    </row>
    <row r="5" spans="1:13" s="3294" customFormat="1" ht="25.5" customHeight="1">
      <c r="A5" s="3291"/>
      <c r="B5" s="3303">
        <v>2</v>
      </c>
      <c r="C5" s="3304" t="s">
        <v>10</v>
      </c>
      <c r="D5" s="3304" t="s">
        <v>11</v>
      </c>
      <c r="E5" s="3305">
        <v>1.5</v>
      </c>
      <c r="F5" s="3305">
        <v>2</v>
      </c>
      <c r="G5" s="3306">
        <v>6500</v>
      </c>
      <c r="H5" s="3306"/>
      <c r="I5" s="3306"/>
      <c r="J5" s="3307">
        <v>19500</v>
      </c>
      <c r="K5" s="3308"/>
      <c r="L5" s="3302"/>
      <c r="M5" s="3302"/>
    </row>
    <row r="6" spans="1:13" s="3294" customFormat="1" ht="18.75" customHeight="1">
      <c r="A6" s="3291"/>
      <c r="B6" s="3303">
        <v>3</v>
      </c>
      <c r="C6" s="3304" t="s">
        <v>12</v>
      </c>
      <c r="D6" s="3304" t="s">
        <v>13</v>
      </c>
      <c r="E6" s="3305">
        <v>135</v>
      </c>
      <c r="F6" s="3305">
        <v>2</v>
      </c>
      <c r="G6" s="3306">
        <v>146.72</v>
      </c>
      <c r="H6" s="3306"/>
      <c r="I6" s="3306"/>
      <c r="J6" s="3307">
        <v>39614.4</v>
      </c>
      <c r="K6" s="3308"/>
      <c r="L6" s="3302"/>
      <c r="M6" s="3302"/>
    </row>
    <row r="7" spans="1:13" s="3294" customFormat="1" ht="41.25" customHeight="1">
      <c r="A7" s="3291"/>
      <c r="B7" s="3303">
        <v>4</v>
      </c>
      <c r="C7" s="3304" t="s">
        <v>256</v>
      </c>
      <c r="D7" s="3309" t="s">
        <v>15</v>
      </c>
      <c r="E7" s="3305">
        <v>7.7401</v>
      </c>
      <c r="F7" s="3305">
        <v>2</v>
      </c>
      <c r="G7" s="3306">
        <v>1500</v>
      </c>
      <c r="H7" s="3306"/>
      <c r="I7" s="3306"/>
      <c r="J7" s="3307">
        <v>23220.3</v>
      </c>
      <c r="K7" s="3308"/>
      <c r="L7" s="3302"/>
      <c r="M7" s="3302"/>
    </row>
    <row r="8" spans="1:13" s="3294" customFormat="1" ht="40.5" customHeight="1">
      <c r="A8" s="3291"/>
      <c r="B8" s="3303">
        <v>5</v>
      </c>
      <c r="C8" s="3304" t="s">
        <v>257</v>
      </c>
      <c r="D8" s="3309" t="s">
        <v>15</v>
      </c>
      <c r="E8" s="3305">
        <v>7.7401</v>
      </c>
      <c r="F8" s="3305">
        <v>2</v>
      </c>
      <c r="G8" s="3306">
        <v>1440</v>
      </c>
      <c r="H8" s="3306"/>
      <c r="I8" s="3306"/>
      <c r="J8" s="3307">
        <v>22291.488</v>
      </c>
      <c r="K8" s="3308"/>
      <c r="L8" s="3302"/>
      <c r="M8" s="3302"/>
    </row>
    <row r="9" spans="1:13" s="3294" customFormat="1" ht="29.25" customHeight="1">
      <c r="A9" s="3291"/>
      <c r="B9" s="3303">
        <v>6</v>
      </c>
      <c r="C9" s="3304" t="s">
        <v>17</v>
      </c>
      <c r="D9" s="3309" t="s">
        <v>15</v>
      </c>
      <c r="E9" s="3305">
        <v>7.7401</v>
      </c>
      <c r="F9" s="3305">
        <v>2</v>
      </c>
      <c r="G9" s="3306">
        <v>1320</v>
      </c>
      <c r="H9" s="3306"/>
      <c r="I9" s="3306"/>
      <c r="J9" s="3307">
        <v>20433.864</v>
      </c>
      <c r="K9" s="3308"/>
      <c r="L9" s="3302"/>
      <c r="M9" s="3302"/>
    </row>
    <row r="10" spans="1:13" s="3294" customFormat="1" ht="20.25" customHeight="1">
      <c r="A10" s="3291"/>
      <c r="B10" s="3303">
        <v>7</v>
      </c>
      <c r="C10" s="3304" t="s">
        <v>18</v>
      </c>
      <c r="D10" s="3309" t="s">
        <v>19</v>
      </c>
      <c r="E10" s="3305">
        <v>1</v>
      </c>
      <c r="F10" s="3305">
        <v>2</v>
      </c>
      <c r="G10" s="3306">
        <v>559.29</v>
      </c>
      <c r="H10" s="3306"/>
      <c r="I10" s="3306"/>
      <c r="J10" s="3307">
        <v>1118.58</v>
      </c>
      <c r="K10" s="3308"/>
      <c r="L10" s="3302"/>
      <c r="M10" s="3302"/>
    </row>
    <row r="11" spans="1:13" s="3294" customFormat="1" ht="47.25" customHeight="1">
      <c r="A11" s="3291"/>
      <c r="B11" s="3303">
        <v>8</v>
      </c>
      <c r="C11" s="3304" t="s">
        <v>20</v>
      </c>
      <c r="D11" s="3309" t="s">
        <v>15</v>
      </c>
      <c r="E11" s="3305">
        <v>7.7401</v>
      </c>
      <c r="F11" s="3305">
        <v>2</v>
      </c>
      <c r="G11" s="3306">
        <v>3003.38</v>
      </c>
      <c r="H11" s="3306"/>
      <c r="I11" s="3306"/>
      <c r="J11" s="3307">
        <v>46492.923076</v>
      </c>
      <c r="K11" s="3308"/>
      <c r="L11" s="3302"/>
      <c r="M11" s="3302"/>
    </row>
    <row r="12" spans="1:13" s="3294" customFormat="1" ht="50.25" customHeight="1">
      <c r="A12" s="3291"/>
      <c r="B12" s="3303">
        <v>9</v>
      </c>
      <c r="C12" s="3304" t="s">
        <v>21</v>
      </c>
      <c r="D12" s="3309" t="s">
        <v>15</v>
      </c>
      <c r="E12" s="3305">
        <v>7.7401</v>
      </c>
      <c r="F12" s="3305">
        <v>2</v>
      </c>
      <c r="G12" s="3310">
        <v>1710</v>
      </c>
      <c r="H12" s="3310"/>
      <c r="I12" s="3310"/>
      <c r="J12" s="3307">
        <v>26471.142</v>
      </c>
      <c r="K12" s="3308"/>
      <c r="L12" s="3302"/>
      <c r="M12" s="3302"/>
    </row>
    <row r="13" spans="1:13" s="3294" customFormat="1" ht="26.25" customHeight="1">
      <c r="A13" s="3291"/>
      <c r="B13" s="3303">
        <v>10</v>
      </c>
      <c r="C13" s="3304" t="s">
        <v>22</v>
      </c>
      <c r="D13" s="3309" t="s">
        <v>23</v>
      </c>
      <c r="E13" s="3305">
        <v>1</v>
      </c>
      <c r="F13" s="3305">
        <v>2</v>
      </c>
      <c r="G13" s="3306">
        <v>5060.23</v>
      </c>
      <c r="H13" s="3306"/>
      <c r="I13" s="3306"/>
      <c r="J13" s="3307">
        <v>10120.46</v>
      </c>
      <c r="K13" s="3308"/>
      <c r="L13" s="3302"/>
      <c r="M13" s="3302"/>
    </row>
    <row r="14" spans="1:13" s="3294" customFormat="1" ht="27.75" customHeight="1">
      <c r="A14" s="3291"/>
      <c r="B14" s="3303">
        <v>11</v>
      </c>
      <c r="C14" s="3304" t="s">
        <v>24</v>
      </c>
      <c r="D14" s="3309" t="s">
        <v>15</v>
      </c>
      <c r="E14" s="3305">
        <v>7.7401</v>
      </c>
      <c r="F14" s="3305">
        <v>2</v>
      </c>
      <c r="G14" s="3306">
        <v>19.7</v>
      </c>
      <c r="H14" s="3306"/>
      <c r="I14" s="3306"/>
      <c r="J14" s="3307">
        <v>304.95993999999996</v>
      </c>
      <c r="K14" s="3308"/>
      <c r="L14" s="3302"/>
      <c r="M14" s="3302"/>
    </row>
    <row r="15" spans="1:13" s="3294" customFormat="1" ht="33" customHeight="1">
      <c r="A15" s="3291"/>
      <c r="B15" s="3303">
        <v>12</v>
      </c>
      <c r="C15" s="3304" t="s">
        <v>25</v>
      </c>
      <c r="D15" s="3309" t="s">
        <v>15</v>
      </c>
      <c r="E15" s="3305">
        <v>7.7401</v>
      </c>
      <c r="F15" s="3305">
        <v>1</v>
      </c>
      <c r="G15" s="3311">
        <v>9936</v>
      </c>
      <c r="H15" s="3311"/>
      <c r="I15" s="3311"/>
      <c r="J15" s="3307">
        <v>76905.6336</v>
      </c>
      <c r="K15" s="3308"/>
      <c r="L15" s="3302"/>
      <c r="M15" s="3302"/>
    </row>
    <row r="16" spans="1:13" s="3294" customFormat="1" ht="19.5" customHeight="1">
      <c r="A16" s="3291"/>
      <c r="B16" s="3303">
        <v>13</v>
      </c>
      <c r="C16" s="3304" t="s">
        <v>26</v>
      </c>
      <c r="D16" s="3304" t="s">
        <v>9</v>
      </c>
      <c r="E16" s="3305">
        <v>1</v>
      </c>
      <c r="F16" s="3305">
        <v>2</v>
      </c>
      <c r="G16" s="3311">
        <v>3036.14</v>
      </c>
      <c r="H16" s="3311"/>
      <c r="I16" s="3311"/>
      <c r="J16" s="3307">
        <v>6072.28</v>
      </c>
      <c r="K16" s="3308"/>
      <c r="L16" s="3302"/>
      <c r="M16" s="3302"/>
    </row>
    <row r="17" spans="1:13" s="3294" customFormat="1" ht="87" customHeight="1">
      <c r="A17" s="3291"/>
      <c r="B17" s="3303">
        <v>14</v>
      </c>
      <c r="C17" s="3304" t="s">
        <v>258</v>
      </c>
      <c r="D17" s="3304" t="s">
        <v>28</v>
      </c>
      <c r="E17" s="3305">
        <v>5</v>
      </c>
      <c r="F17" s="3305">
        <v>12</v>
      </c>
      <c r="G17" s="3310">
        <v>266.33</v>
      </c>
      <c r="H17" s="3310"/>
      <c r="I17" s="3310"/>
      <c r="J17" s="3307">
        <v>15979.8</v>
      </c>
      <c r="K17" s="3308"/>
      <c r="L17" s="3302"/>
      <c r="M17" s="3302"/>
    </row>
    <row r="18" spans="1:13" s="3294" customFormat="1" ht="36" customHeight="1">
      <c r="A18" s="3291"/>
      <c r="B18" s="3303">
        <v>15</v>
      </c>
      <c r="C18" s="3304" t="s">
        <v>29</v>
      </c>
      <c r="D18" s="3309" t="s">
        <v>30</v>
      </c>
      <c r="E18" s="3305">
        <v>7.7401</v>
      </c>
      <c r="F18" s="3305">
        <v>1</v>
      </c>
      <c r="G18" s="3306">
        <v>14039</v>
      </c>
      <c r="H18" s="3306"/>
      <c r="I18" s="3306"/>
      <c r="J18" s="3307">
        <v>108663.2639</v>
      </c>
      <c r="K18" s="3308"/>
      <c r="L18" s="3302"/>
      <c r="M18" s="3302"/>
    </row>
    <row r="19" spans="1:13" s="3294" customFormat="1" ht="21" customHeight="1">
      <c r="A19" s="3291"/>
      <c r="B19" s="3303">
        <v>16</v>
      </c>
      <c r="C19" s="3304" t="s">
        <v>32</v>
      </c>
      <c r="D19" s="3304" t="s">
        <v>33</v>
      </c>
      <c r="E19" s="3305">
        <v>1000</v>
      </c>
      <c r="F19" s="3312" t="s">
        <v>34</v>
      </c>
      <c r="G19" s="3306">
        <v>22.39</v>
      </c>
      <c r="H19" s="3306"/>
      <c r="I19" s="3306"/>
      <c r="J19" s="3307">
        <v>22390</v>
      </c>
      <c r="K19" s="3308"/>
      <c r="L19" s="3302"/>
      <c r="M19" s="3302"/>
    </row>
    <row r="20" spans="1:13" s="3294" customFormat="1" ht="21.75" customHeight="1">
      <c r="A20" s="3291"/>
      <c r="B20" s="3303">
        <v>17</v>
      </c>
      <c r="C20" s="3304" t="s">
        <v>35</v>
      </c>
      <c r="D20" s="3304" t="s">
        <v>36</v>
      </c>
      <c r="E20" s="3305">
        <v>1</v>
      </c>
      <c r="F20" s="3312" t="s">
        <v>34</v>
      </c>
      <c r="G20" s="3306">
        <v>408.6</v>
      </c>
      <c r="H20" s="3306"/>
      <c r="I20" s="3306"/>
      <c r="J20" s="3307">
        <v>408.6</v>
      </c>
      <c r="K20" s="3308"/>
      <c r="L20" s="3302"/>
      <c r="M20" s="3302"/>
    </row>
    <row r="21" spans="1:13" s="3294" customFormat="1" ht="22.5" customHeight="1">
      <c r="A21" s="3291"/>
      <c r="B21" s="3303">
        <v>18</v>
      </c>
      <c r="C21" s="3304" t="s">
        <v>37</v>
      </c>
      <c r="D21" s="3304" t="s">
        <v>38</v>
      </c>
      <c r="E21" s="3305">
        <v>700</v>
      </c>
      <c r="F21" s="3312" t="s">
        <v>34</v>
      </c>
      <c r="G21" s="3306">
        <v>20.13</v>
      </c>
      <c r="H21" s="3306"/>
      <c r="I21" s="3306"/>
      <c r="J21" s="3307">
        <v>14091</v>
      </c>
      <c r="K21" s="3308"/>
      <c r="L21" s="3302"/>
      <c r="M21" s="3302"/>
    </row>
    <row r="22" spans="1:13" s="3294" customFormat="1" ht="23.25" customHeight="1">
      <c r="A22" s="3291"/>
      <c r="B22" s="3303">
        <v>19</v>
      </c>
      <c r="C22" s="3304" t="s">
        <v>39</v>
      </c>
      <c r="D22" s="3304" t="s">
        <v>33</v>
      </c>
      <c r="E22" s="3305">
        <v>650</v>
      </c>
      <c r="F22" s="3312" t="s">
        <v>34</v>
      </c>
      <c r="G22" s="3306">
        <v>41.8</v>
      </c>
      <c r="H22" s="3306"/>
      <c r="I22" s="3306"/>
      <c r="J22" s="3307">
        <v>27170</v>
      </c>
      <c r="K22" s="3308"/>
      <c r="L22" s="3302"/>
      <c r="M22" s="3302"/>
    </row>
    <row r="23" spans="1:13" s="3294" customFormat="1" ht="23.25" customHeight="1">
      <c r="A23" s="3291"/>
      <c r="B23" s="3303">
        <v>20</v>
      </c>
      <c r="C23" s="3304" t="s">
        <v>40</v>
      </c>
      <c r="D23" s="3304" t="s">
        <v>38</v>
      </c>
      <c r="E23" s="3305">
        <v>250</v>
      </c>
      <c r="F23" s="3312" t="s">
        <v>34</v>
      </c>
      <c r="G23" s="3306">
        <v>170.7</v>
      </c>
      <c r="H23" s="3306"/>
      <c r="I23" s="3306"/>
      <c r="J23" s="3307">
        <v>42675</v>
      </c>
      <c r="K23" s="3308"/>
      <c r="L23" s="3302"/>
      <c r="M23" s="3302"/>
    </row>
    <row r="24" spans="1:13" s="3294" customFormat="1" ht="25.5" customHeight="1">
      <c r="A24" s="3291"/>
      <c r="B24" s="3303">
        <v>21</v>
      </c>
      <c r="C24" s="3304" t="s">
        <v>41</v>
      </c>
      <c r="D24" s="3304" t="s">
        <v>38</v>
      </c>
      <c r="E24" s="3305">
        <v>150</v>
      </c>
      <c r="F24" s="3312" t="s">
        <v>34</v>
      </c>
      <c r="G24" s="3306">
        <v>183.3</v>
      </c>
      <c r="H24" s="3306"/>
      <c r="I24" s="3306"/>
      <c r="J24" s="3307">
        <v>27495</v>
      </c>
      <c r="K24" s="3308"/>
      <c r="L24" s="3302"/>
      <c r="M24" s="3302"/>
    </row>
    <row r="25" spans="1:13" s="3294" customFormat="1" ht="21.75" customHeight="1">
      <c r="A25" s="3291"/>
      <c r="B25" s="3303">
        <v>22</v>
      </c>
      <c r="C25" s="3304" t="s">
        <v>42</v>
      </c>
      <c r="D25" s="3304" t="s">
        <v>38</v>
      </c>
      <c r="E25" s="3305">
        <v>350</v>
      </c>
      <c r="F25" s="3312" t="s">
        <v>34</v>
      </c>
      <c r="G25" s="3306">
        <v>36.39</v>
      </c>
      <c r="H25" s="3306"/>
      <c r="I25" s="3306"/>
      <c r="J25" s="3307">
        <v>12736.5</v>
      </c>
      <c r="K25" s="3308"/>
      <c r="L25" s="3302"/>
      <c r="M25" s="3302"/>
    </row>
    <row r="26" spans="1:13" s="3294" customFormat="1" ht="21.75" customHeight="1">
      <c r="A26" s="3291"/>
      <c r="B26" s="3303">
        <v>23</v>
      </c>
      <c r="C26" s="3304" t="s">
        <v>43</v>
      </c>
      <c r="D26" s="3304" t="s">
        <v>38</v>
      </c>
      <c r="E26" s="3305">
        <v>500</v>
      </c>
      <c r="F26" s="3312" t="s">
        <v>34</v>
      </c>
      <c r="G26" s="3306">
        <v>137</v>
      </c>
      <c r="H26" s="3306"/>
      <c r="I26" s="3306"/>
      <c r="J26" s="3307">
        <v>68500</v>
      </c>
      <c r="K26" s="3308"/>
      <c r="L26" s="3302"/>
      <c r="M26" s="3302"/>
    </row>
    <row r="27" spans="1:13" s="3294" customFormat="1" ht="21" customHeight="1">
      <c r="A27" s="3291"/>
      <c r="B27" s="3303">
        <v>24</v>
      </c>
      <c r="C27" s="3304" t="s">
        <v>44</v>
      </c>
      <c r="D27" s="3304" t="s">
        <v>45</v>
      </c>
      <c r="E27" s="3305">
        <v>0.5</v>
      </c>
      <c r="F27" s="3305">
        <v>2</v>
      </c>
      <c r="G27" s="3306">
        <v>1514.7</v>
      </c>
      <c r="H27" s="3306"/>
      <c r="I27" s="3306"/>
      <c r="J27" s="3307">
        <v>1514.7</v>
      </c>
      <c r="K27" s="3308"/>
      <c r="L27" s="3302"/>
      <c r="M27" s="3302"/>
    </row>
    <row r="28" spans="1:13" s="3294" customFormat="1" ht="21" customHeight="1">
      <c r="A28" s="3291"/>
      <c r="B28" s="3303">
        <v>25</v>
      </c>
      <c r="C28" s="3304" t="s">
        <v>46</v>
      </c>
      <c r="D28" s="3304"/>
      <c r="E28" s="3305"/>
      <c r="F28" s="3305" t="s">
        <v>47</v>
      </c>
      <c r="G28" s="3306"/>
      <c r="H28" s="3306"/>
      <c r="I28" s="3306"/>
      <c r="J28" s="3307">
        <v>118887.936</v>
      </c>
      <c r="K28" s="3308"/>
      <c r="L28" s="3302"/>
      <c r="M28" s="3302"/>
    </row>
    <row r="29" spans="1:13" s="3294" customFormat="1" ht="21" customHeight="1">
      <c r="A29" s="3291"/>
      <c r="B29" s="3303">
        <v>26</v>
      </c>
      <c r="C29" s="3304" t="s">
        <v>48</v>
      </c>
      <c r="D29" s="3304" t="s">
        <v>38</v>
      </c>
      <c r="E29" s="3305">
        <v>7.7401</v>
      </c>
      <c r="F29" s="3305">
        <v>12</v>
      </c>
      <c r="G29" s="3306">
        <v>210</v>
      </c>
      <c r="H29" s="3306"/>
      <c r="I29" s="3306"/>
      <c r="J29" s="3307">
        <v>19505.052</v>
      </c>
      <c r="K29" s="3308"/>
      <c r="L29" s="3302"/>
      <c r="M29" s="3302"/>
    </row>
    <row r="30" spans="1:13" s="3294" customFormat="1" ht="21" customHeight="1">
      <c r="A30" s="3291"/>
      <c r="B30" s="3303">
        <v>27</v>
      </c>
      <c r="C30" s="3304" t="s">
        <v>49</v>
      </c>
      <c r="D30" s="3304" t="s">
        <v>38</v>
      </c>
      <c r="E30" s="3305"/>
      <c r="F30" s="3305">
        <v>12</v>
      </c>
      <c r="G30" s="3313"/>
      <c r="H30" s="3306"/>
      <c r="I30" s="3306"/>
      <c r="J30" s="3307">
        <v>510807.84</v>
      </c>
      <c r="K30" s="3308"/>
      <c r="L30" s="3302"/>
      <c r="M30" s="3302"/>
    </row>
    <row r="31" spans="1:13" s="3294" customFormat="1" ht="23.25" customHeight="1">
      <c r="A31" s="3291"/>
      <c r="B31" s="3303">
        <v>28</v>
      </c>
      <c r="C31" s="3304" t="s">
        <v>50</v>
      </c>
      <c r="D31" s="3304" t="s">
        <v>15</v>
      </c>
      <c r="E31" s="3305">
        <v>7.7401</v>
      </c>
      <c r="F31" s="3305">
        <v>12</v>
      </c>
      <c r="G31" s="3306">
        <v>3290</v>
      </c>
      <c r="H31" s="3306"/>
      <c r="I31" s="3306"/>
      <c r="J31" s="3307">
        <v>305579.14800000004</v>
      </c>
      <c r="K31" s="3308"/>
      <c r="L31" s="3302"/>
      <c r="M31" s="3302"/>
    </row>
    <row r="32" spans="1:13" s="3294" customFormat="1" ht="23.25" customHeight="1">
      <c r="A32" s="3291"/>
      <c r="B32" s="3303">
        <v>29</v>
      </c>
      <c r="C32" s="3314" t="s">
        <v>51</v>
      </c>
      <c r="D32" s="3314"/>
      <c r="E32" s="3315"/>
      <c r="F32" s="3315"/>
      <c r="G32" s="3313"/>
      <c r="H32" s="3316"/>
      <c r="I32" s="3316"/>
      <c r="J32" s="3317">
        <v>369000</v>
      </c>
      <c r="K32" s="3308"/>
      <c r="L32" s="3302"/>
      <c r="M32" s="3302"/>
    </row>
    <row r="33" spans="1:13" s="3294" customFormat="1" ht="21" customHeight="1">
      <c r="A33" s="3291"/>
      <c r="B33" s="3303">
        <v>30</v>
      </c>
      <c r="C33" s="3314" t="s">
        <v>52</v>
      </c>
      <c r="D33" s="3314"/>
      <c r="E33" s="3318"/>
      <c r="F33" s="3318"/>
      <c r="G33" s="3318"/>
      <c r="H33" s="3318"/>
      <c r="I33" s="3318"/>
      <c r="J33" s="3317">
        <v>100000</v>
      </c>
      <c r="K33" s="3308"/>
      <c r="L33" s="3302"/>
      <c r="M33" s="3302"/>
    </row>
    <row r="34" spans="2:13" ht="21" customHeight="1">
      <c r="B34" s="3303">
        <v>31</v>
      </c>
      <c r="C34" s="3319" t="s">
        <v>71</v>
      </c>
      <c r="D34" s="3319" t="s">
        <v>66</v>
      </c>
      <c r="E34" s="3320">
        <v>28</v>
      </c>
      <c r="F34" s="3320">
        <v>1</v>
      </c>
      <c r="G34" s="3320">
        <v>1585.23</v>
      </c>
      <c r="H34" s="3320"/>
      <c r="I34" s="3320"/>
      <c r="J34" s="3321">
        <v>44386.44</v>
      </c>
      <c r="K34" s="3308"/>
      <c r="L34" s="3322"/>
      <c r="M34" s="3322"/>
    </row>
    <row r="35" spans="2:13" ht="21.75" customHeight="1">
      <c r="B35" s="3303">
        <v>32</v>
      </c>
      <c r="C35" s="3319" t="s">
        <v>70</v>
      </c>
      <c r="D35" s="3319" t="s">
        <v>66</v>
      </c>
      <c r="E35" s="3320">
        <v>0</v>
      </c>
      <c r="F35" s="3320">
        <v>1</v>
      </c>
      <c r="G35" s="3320">
        <v>1039.3</v>
      </c>
      <c r="H35" s="3320"/>
      <c r="I35" s="3320"/>
      <c r="J35" s="3321">
        <v>0</v>
      </c>
      <c r="K35" s="3308"/>
      <c r="L35" s="3322"/>
      <c r="M35" s="3322"/>
    </row>
    <row r="36" spans="2:13" ht="21.75" customHeight="1">
      <c r="B36" s="3303">
        <v>33</v>
      </c>
      <c r="C36" s="3319" t="s">
        <v>72</v>
      </c>
      <c r="D36" s="3319" t="s">
        <v>73</v>
      </c>
      <c r="E36" s="3320">
        <v>7</v>
      </c>
      <c r="F36" s="3323">
        <v>1</v>
      </c>
      <c r="G36" s="3323">
        <v>4152</v>
      </c>
      <c r="H36" s="3323"/>
      <c r="I36" s="3323"/>
      <c r="J36" s="3321">
        <v>29064</v>
      </c>
      <c r="K36" s="3308"/>
      <c r="L36" s="3322"/>
      <c r="M36" s="3322"/>
    </row>
    <row r="37" spans="2:13" ht="21.75" customHeight="1">
      <c r="B37" s="3303">
        <v>34</v>
      </c>
      <c r="C37" s="3324" t="s">
        <v>74</v>
      </c>
      <c r="D37" s="3324" t="s">
        <v>75</v>
      </c>
      <c r="E37" s="3325">
        <v>2</v>
      </c>
      <c r="F37" s="3325">
        <v>1</v>
      </c>
      <c r="G37" s="3325">
        <v>4152</v>
      </c>
      <c r="H37" s="3325"/>
      <c r="I37" s="3325"/>
      <c r="J37" s="3326">
        <v>8304</v>
      </c>
      <c r="K37" s="3308"/>
      <c r="L37" s="3322"/>
      <c r="M37" s="3322"/>
    </row>
    <row r="38" spans="1:13" s="3294" customFormat="1" ht="21" customHeight="1">
      <c r="A38" s="3291"/>
      <c r="B38" s="3303">
        <v>35</v>
      </c>
      <c r="C38" s="3319" t="s">
        <v>107</v>
      </c>
      <c r="D38" s="3319" t="s">
        <v>66</v>
      </c>
      <c r="E38" s="3320">
        <v>110</v>
      </c>
      <c r="F38" s="3327">
        <v>1</v>
      </c>
      <c r="G38" s="3327">
        <v>1443.34</v>
      </c>
      <c r="H38" s="3327"/>
      <c r="I38" s="3327"/>
      <c r="J38" s="3321">
        <v>158767.4</v>
      </c>
      <c r="K38" s="3308"/>
      <c r="L38" s="3302"/>
      <c r="M38" s="3302"/>
    </row>
    <row r="39" spans="2:13" ht="24" customHeight="1">
      <c r="B39" s="3303">
        <v>36</v>
      </c>
      <c r="C39" s="3328" t="s">
        <v>68</v>
      </c>
      <c r="D39" s="3328" t="s">
        <v>69</v>
      </c>
      <c r="E39" s="3329">
        <v>20</v>
      </c>
      <c r="F39" s="3329">
        <v>1</v>
      </c>
      <c r="G39" s="3329">
        <v>531</v>
      </c>
      <c r="H39" s="3329"/>
      <c r="I39" s="3329"/>
      <c r="J39" s="3330">
        <v>10620</v>
      </c>
      <c r="K39" s="3308"/>
      <c r="L39" s="3322"/>
      <c r="M39" s="3322"/>
    </row>
    <row r="40" spans="2:13" ht="12">
      <c r="B40" s="3331" t="s">
        <v>53</v>
      </c>
      <c r="C40" s="3332"/>
      <c r="D40" s="3332"/>
      <c r="E40" s="3332"/>
      <c r="F40" s="3332"/>
      <c r="G40" s="3333"/>
      <c r="H40" s="3333"/>
      <c r="I40" s="3333"/>
      <c r="J40" s="3334">
        <v>2320011.7105159997</v>
      </c>
      <c r="K40" s="3308"/>
      <c r="L40" s="3322"/>
      <c r="M40" s="3322"/>
    </row>
    <row r="42" spans="4:10" ht="12">
      <c r="D42" s="3291" t="s">
        <v>54</v>
      </c>
      <c r="J42" s="3335"/>
    </row>
    <row r="43" ht="12">
      <c r="D43" s="3291" t="s">
        <v>54</v>
      </c>
    </row>
    <row r="44" ht="12">
      <c r="I44" s="3335"/>
    </row>
    <row r="45" spans="2:10" ht="12">
      <c r="B45" s="3336"/>
      <c r="C45" s="3336"/>
      <c r="D45" s="3336"/>
      <c r="E45" s="3336"/>
      <c r="F45" s="3336"/>
      <c r="G45" s="3337"/>
      <c r="H45" s="3337"/>
      <c r="I45" s="3336"/>
      <c r="J45" s="3338"/>
    </row>
    <row r="46" spans="2:10" ht="12">
      <c r="B46" s="3336"/>
      <c r="C46" s="3336"/>
      <c r="D46" s="3336"/>
      <c r="E46" s="3336"/>
      <c r="F46" s="3336"/>
      <c r="G46" s="3337"/>
      <c r="H46" s="3337"/>
      <c r="I46" s="3336"/>
      <c r="J46" s="3338"/>
    </row>
    <row r="47" spans="2:10" ht="12">
      <c r="B47" s="3336"/>
      <c r="C47" s="3336"/>
      <c r="D47" s="3336"/>
      <c r="E47" s="3336"/>
      <c r="F47" s="3339"/>
      <c r="G47" s="3340"/>
      <c r="H47" s="3340"/>
      <c r="I47" s="3339"/>
      <c r="J47" s="3338"/>
    </row>
    <row r="48" spans="2:10" ht="12">
      <c r="B48" s="3336"/>
      <c r="C48" s="3336"/>
      <c r="D48" s="3336"/>
      <c r="E48" s="3336"/>
      <c r="F48" s="3336"/>
      <c r="G48" s="3337"/>
      <c r="H48" s="3337"/>
      <c r="I48" s="3336"/>
      <c r="J48" s="3338"/>
    </row>
    <row r="49" spans="2:10" ht="12">
      <c r="B49" s="3336"/>
      <c r="C49" s="3336"/>
      <c r="D49" s="3336"/>
      <c r="E49" s="3336"/>
      <c r="F49" s="3341"/>
      <c r="G49" s="3342"/>
      <c r="H49" s="3342"/>
      <c r="I49" s="3341"/>
      <c r="J49" s="3338"/>
    </row>
    <row r="50" spans="2:10" ht="12">
      <c r="B50" s="3336"/>
      <c r="C50" s="3336"/>
      <c r="D50" s="3336"/>
      <c r="E50" s="3336"/>
      <c r="F50" s="3336"/>
      <c r="G50" s="3337"/>
      <c r="H50" s="3337"/>
      <c r="I50" s="3336"/>
      <c r="J50" s="3338"/>
    </row>
    <row r="51" spans="2:10" ht="12">
      <c r="B51" s="3336"/>
      <c r="C51" s="3336"/>
      <c r="D51" s="3336"/>
      <c r="E51" s="3336"/>
      <c r="F51" s="3336"/>
      <c r="G51" s="3337"/>
      <c r="H51" s="3337"/>
      <c r="I51" s="3336"/>
      <c r="J51" s="3338"/>
    </row>
    <row r="52" spans="2:10" ht="12">
      <c r="B52" s="3336"/>
      <c r="C52" s="3336"/>
      <c r="D52" s="3336"/>
      <c r="E52" s="3336"/>
      <c r="F52" s="3336"/>
      <c r="G52" s="3337"/>
      <c r="H52" s="3337"/>
      <c r="I52" s="3336"/>
      <c r="J52" s="3338"/>
    </row>
    <row r="53" spans="2:10" ht="12">
      <c r="B53" s="3336"/>
      <c r="C53" s="3336"/>
      <c r="D53" s="3336"/>
      <c r="E53" s="3336"/>
      <c r="F53" s="3336"/>
      <c r="G53" s="3337"/>
      <c r="H53" s="3337"/>
      <c r="I53" s="3336"/>
      <c r="J53" s="3338"/>
    </row>
    <row r="54" spans="2:10" ht="12">
      <c r="B54" s="3336"/>
      <c r="C54" s="3336"/>
      <c r="D54" s="3336"/>
      <c r="E54" s="3336"/>
      <c r="F54" s="3336"/>
      <c r="G54" s="3337"/>
      <c r="H54" s="3337"/>
      <c r="I54" s="3336"/>
      <c r="J54" s="3338"/>
    </row>
    <row r="55" spans="2:10" ht="12">
      <c r="B55" s="3336"/>
      <c r="C55" s="3336"/>
      <c r="D55" s="3336"/>
      <c r="E55" s="3336"/>
      <c r="F55" s="3336"/>
      <c r="G55" s="3337"/>
      <c r="H55" s="3337"/>
      <c r="I55" s="3336"/>
      <c r="J55" s="3338"/>
    </row>
    <row r="56" spans="2:10" ht="12">
      <c r="B56" s="3336"/>
      <c r="C56" s="3336"/>
      <c r="D56" s="3336"/>
      <c r="E56" s="3336"/>
      <c r="F56" s="3336"/>
      <c r="G56" s="3337"/>
      <c r="H56" s="3337"/>
      <c r="I56" s="3336"/>
      <c r="J56" s="3338"/>
    </row>
    <row r="57" spans="2:10" ht="12">
      <c r="B57" s="3336"/>
      <c r="C57" s="3336"/>
      <c r="D57" s="3336"/>
      <c r="E57" s="3336"/>
      <c r="F57" s="3336"/>
      <c r="G57" s="3337"/>
      <c r="H57" s="3337"/>
      <c r="I57" s="3336"/>
      <c r="J57" s="3338"/>
    </row>
    <row r="58" spans="2:10" ht="12">
      <c r="B58" s="3336"/>
      <c r="C58" s="3336"/>
      <c r="D58" s="3336"/>
      <c r="E58" s="3336"/>
      <c r="F58" s="3336"/>
      <c r="G58" s="3343"/>
      <c r="H58" s="3343"/>
      <c r="I58" s="3336"/>
      <c r="J58" s="3338"/>
    </row>
    <row r="59" spans="2:10" ht="12">
      <c r="B59" s="3336"/>
      <c r="C59" s="3336"/>
      <c r="D59" s="3336"/>
      <c r="E59" s="3336"/>
      <c r="F59" s="3336"/>
      <c r="G59" s="3337"/>
      <c r="H59" s="3337"/>
      <c r="I59" s="3336"/>
      <c r="J59" s="3338"/>
    </row>
    <row r="60" spans="2:10" ht="12">
      <c r="B60" s="3336"/>
      <c r="C60" s="3336"/>
      <c r="D60" s="3336"/>
      <c r="E60" s="3336"/>
      <c r="F60" s="3336"/>
      <c r="G60" s="3337"/>
      <c r="H60" s="3337"/>
      <c r="I60" s="3336"/>
      <c r="J60" s="3338"/>
    </row>
    <row r="61" spans="2:10" ht="12">
      <c r="B61" s="3336"/>
      <c r="C61" s="3336"/>
      <c r="D61" s="3336"/>
      <c r="E61" s="3336"/>
      <c r="F61" s="3336"/>
      <c r="G61" s="3343"/>
      <c r="H61" s="3343"/>
      <c r="I61" s="3336"/>
      <c r="J61" s="3338"/>
    </row>
    <row r="62" spans="2:10" ht="12">
      <c r="B62" s="3336"/>
      <c r="C62" s="3336"/>
      <c r="D62" s="3336"/>
      <c r="E62" s="3336"/>
      <c r="F62" s="3336"/>
      <c r="G62" s="3337"/>
      <c r="H62" s="3337"/>
      <c r="I62" s="3336"/>
      <c r="J62" s="3338"/>
    </row>
    <row r="63" spans="2:10" ht="12">
      <c r="B63" s="3336"/>
      <c r="C63" s="3336"/>
      <c r="D63" s="3336"/>
      <c r="E63" s="3336"/>
      <c r="F63" s="3336"/>
      <c r="G63" s="3337"/>
      <c r="H63" s="3337"/>
      <c r="I63" s="3336"/>
      <c r="J63" s="3338"/>
    </row>
    <row r="64" spans="2:10" ht="12">
      <c r="B64" s="3336"/>
      <c r="C64" s="3336"/>
      <c r="D64" s="3336"/>
      <c r="E64" s="3336"/>
      <c r="F64" s="3336"/>
      <c r="G64" s="3343"/>
      <c r="H64" s="3343"/>
      <c r="I64" s="3336"/>
      <c r="J64" s="3338"/>
    </row>
    <row r="65" spans="2:10" ht="12">
      <c r="B65" s="3336"/>
      <c r="C65" s="3336"/>
      <c r="D65" s="3336"/>
      <c r="E65" s="3336"/>
      <c r="F65" s="3336"/>
      <c r="G65" s="3337"/>
      <c r="H65" s="3337"/>
      <c r="I65" s="3336"/>
      <c r="J65" s="3338"/>
    </row>
    <row r="66" spans="2:10" ht="12">
      <c r="B66" s="3336"/>
      <c r="C66" s="3336"/>
      <c r="D66" s="3336"/>
      <c r="E66" s="3336"/>
      <c r="F66" s="3336"/>
      <c r="G66" s="3343"/>
      <c r="H66" s="3343"/>
      <c r="I66" s="3336"/>
      <c r="J66" s="3338"/>
    </row>
    <row r="67" spans="2:10" ht="12">
      <c r="B67" s="3336"/>
      <c r="C67" s="3336"/>
      <c r="D67" s="3336"/>
      <c r="E67" s="3336"/>
      <c r="F67" s="3336"/>
      <c r="G67" s="3337"/>
      <c r="H67" s="3337"/>
      <c r="I67" s="3336"/>
      <c r="J67" s="3338"/>
    </row>
    <row r="68" spans="2:10" ht="12">
      <c r="B68" s="3336"/>
      <c r="C68" s="3336"/>
      <c r="D68" s="3336"/>
      <c r="E68" s="3336"/>
      <c r="F68" s="3336"/>
      <c r="G68" s="3337"/>
      <c r="H68" s="3337"/>
      <c r="I68" s="3336"/>
      <c r="J68" s="3338"/>
    </row>
  </sheetData>
  <sheetProtection selectLockedCells="1" selectUnlockedCells="1"/>
  <mergeCells count="1">
    <mergeCell ref="B1:J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&amp;C&amp;"Arial Cyr,Обычный"- &amp;P 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B1">
      <selection activeCell="B1" sqref="B1"/>
    </sheetView>
  </sheetViews>
  <sheetFormatPr defaultColWidth="9.140625" defaultRowHeight="12.75"/>
  <cols>
    <col min="1" max="1" width="0" style="3236" hidden="1" customWidth="1"/>
    <col min="2" max="2" width="6.421875" style="3236" customWidth="1"/>
    <col min="3" max="3" width="36.7109375" style="3236" customWidth="1"/>
    <col min="4" max="4" width="17.7109375" style="3236" customWidth="1"/>
    <col min="5" max="5" width="10.57421875" style="3236" customWidth="1"/>
    <col min="6" max="6" width="9.28125" style="3236" customWidth="1"/>
    <col min="7" max="7" width="12.140625" style="3236" customWidth="1"/>
    <col min="8" max="8" width="12.00390625" style="3236" customWidth="1"/>
    <col min="9" max="9" width="3.57421875" style="0" customWidth="1"/>
    <col min="10" max="10" width="5.00390625" style="0" customWidth="1"/>
    <col min="11" max="16384" width="8.28125" style="0" customWidth="1"/>
  </cols>
  <sheetData>
    <row r="1" spans="1:8" s="3238" customFormat="1" ht="53.25" customHeight="1">
      <c r="A1" s="3236"/>
      <c r="B1" s="3485" t="s">
        <v>375</v>
      </c>
      <c r="C1" s="3485"/>
      <c r="D1" s="3485"/>
      <c r="E1" s="3485"/>
      <c r="F1" s="3485"/>
      <c r="G1" s="3485"/>
      <c r="H1" s="3485"/>
    </row>
    <row r="2" spans="1:8" s="3238" customFormat="1" ht="12.75">
      <c r="A2" s="3236"/>
      <c r="B2" s="3236"/>
      <c r="C2" s="3236"/>
      <c r="D2" s="3236"/>
      <c r="E2" s="3236"/>
      <c r="F2" s="3236"/>
      <c r="G2" s="3236"/>
      <c r="H2" s="3236"/>
    </row>
    <row r="3" spans="1:8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44" t="s">
        <v>7</v>
      </c>
    </row>
    <row r="4" spans="1:8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46">
        <f aca="true" t="shared" si="0" ref="H4:H12">E4*F4*G4</f>
        <v>5460</v>
      </c>
    </row>
    <row r="5" spans="1:8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0.1</v>
      </c>
      <c r="F5" s="3247">
        <v>2</v>
      </c>
      <c r="G5" s="3248">
        <v>6500</v>
      </c>
      <c r="H5" s="3346">
        <f t="shared" si="0"/>
        <v>1300</v>
      </c>
    </row>
    <row r="6" spans="1:8" s="3238" customFormat="1" ht="24" customHeight="1">
      <c r="A6" s="3236"/>
      <c r="B6" s="3245">
        <v>3</v>
      </c>
      <c r="C6" s="3246" t="s">
        <v>14</v>
      </c>
      <c r="D6" s="3251" t="s">
        <v>15</v>
      </c>
      <c r="E6" s="3247">
        <v>0.3152</v>
      </c>
      <c r="F6" s="3247">
        <v>2</v>
      </c>
      <c r="G6" s="3248">
        <v>1500</v>
      </c>
      <c r="H6" s="3346">
        <f t="shared" si="0"/>
        <v>945.5999999999999</v>
      </c>
    </row>
    <row r="7" spans="1:8" s="3238" customFormat="1" ht="35.25" customHeight="1">
      <c r="A7" s="3236"/>
      <c r="B7" s="3245">
        <v>4</v>
      </c>
      <c r="C7" s="3246" t="s">
        <v>17</v>
      </c>
      <c r="D7" s="3251" t="s">
        <v>15</v>
      </c>
      <c r="E7" s="3247">
        <v>0.3152</v>
      </c>
      <c r="F7" s="3247">
        <v>2</v>
      </c>
      <c r="G7" s="3248">
        <v>1320</v>
      </c>
      <c r="H7" s="3346">
        <f t="shared" si="0"/>
        <v>832.1279999999999</v>
      </c>
    </row>
    <row r="8" spans="1:8" s="3238" customFormat="1" ht="32.25" customHeight="1">
      <c r="A8" s="3236"/>
      <c r="B8" s="3245">
        <v>5</v>
      </c>
      <c r="C8" s="3246" t="s">
        <v>18</v>
      </c>
      <c r="D8" s="3251" t="s">
        <v>19</v>
      </c>
      <c r="E8" s="3247">
        <v>0.2</v>
      </c>
      <c r="F8" s="3247">
        <v>1</v>
      </c>
      <c r="G8" s="3248">
        <v>559.29</v>
      </c>
      <c r="H8" s="3346">
        <f t="shared" si="0"/>
        <v>111.858</v>
      </c>
    </row>
    <row r="9" spans="1:8" s="3238" customFormat="1" ht="50.25" customHeight="1">
      <c r="A9" s="3236"/>
      <c r="B9" s="3245">
        <v>6</v>
      </c>
      <c r="C9" s="3246" t="s">
        <v>20</v>
      </c>
      <c r="D9" s="3251" t="s">
        <v>15</v>
      </c>
      <c r="E9" s="3247">
        <v>0.3152</v>
      </c>
      <c r="F9" s="3247">
        <v>2</v>
      </c>
      <c r="G9" s="3248">
        <v>1099</v>
      </c>
      <c r="H9" s="3346">
        <f t="shared" si="0"/>
        <v>692.8095999999999</v>
      </c>
    </row>
    <row r="10" spans="1:8" s="3238" customFormat="1" ht="40.5" customHeight="1">
      <c r="A10" s="3236"/>
      <c r="B10" s="3245">
        <v>7</v>
      </c>
      <c r="C10" s="3246" t="s">
        <v>105</v>
      </c>
      <c r="D10" s="3251" t="s">
        <v>15</v>
      </c>
      <c r="E10" s="3247">
        <v>0.3152</v>
      </c>
      <c r="F10" s="3247">
        <v>1</v>
      </c>
      <c r="G10" s="3252">
        <v>1710</v>
      </c>
      <c r="H10" s="3346">
        <f t="shared" si="0"/>
        <v>538.992</v>
      </c>
    </row>
    <row r="11" spans="1:8" s="3238" customFormat="1" ht="24.75" customHeight="1">
      <c r="A11" s="3236"/>
      <c r="B11" s="3245">
        <v>8</v>
      </c>
      <c r="C11" s="3246" t="s">
        <v>25</v>
      </c>
      <c r="D11" s="3251" t="s">
        <v>15</v>
      </c>
      <c r="E11" s="3247">
        <v>0.3152</v>
      </c>
      <c r="F11" s="3247">
        <v>1</v>
      </c>
      <c r="G11" s="3253">
        <v>9936</v>
      </c>
      <c r="H11" s="3346">
        <f t="shared" si="0"/>
        <v>3131.8271999999997</v>
      </c>
    </row>
    <row r="12" spans="1:8" s="3238" customFormat="1" ht="46.5" customHeight="1">
      <c r="A12" s="3236"/>
      <c r="B12" s="3245">
        <v>9</v>
      </c>
      <c r="C12" s="3246" t="s">
        <v>144</v>
      </c>
      <c r="D12" s="3251" t="s">
        <v>30</v>
      </c>
      <c r="E12" s="3247">
        <v>0.3152</v>
      </c>
      <c r="F12" s="3247">
        <v>1</v>
      </c>
      <c r="G12" s="3248">
        <v>14039</v>
      </c>
      <c r="H12" s="3346">
        <f t="shared" si="0"/>
        <v>4425.092799999999</v>
      </c>
    </row>
    <row r="13" spans="1:10" s="3238" customFormat="1" ht="39.75" customHeight="1">
      <c r="A13" s="3236"/>
      <c r="B13" s="3245">
        <v>10</v>
      </c>
      <c r="C13" s="3246" t="s">
        <v>32</v>
      </c>
      <c r="D13" s="3246" t="s">
        <v>33</v>
      </c>
      <c r="E13" s="3247">
        <v>110</v>
      </c>
      <c r="F13" s="3247" t="s">
        <v>34</v>
      </c>
      <c r="G13" s="3248">
        <v>22.39</v>
      </c>
      <c r="H13" s="3346">
        <f aca="true" t="shared" si="1" ref="H13:H19">E13*G13</f>
        <v>2462.9</v>
      </c>
      <c r="J13" s="3347"/>
    </row>
    <row r="14" spans="1:8" s="3238" customFormat="1" ht="38.25" customHeight="1">
      <c r="A14" s="3236"/>
      <c r="B14" s="3245">
        <v>11</v>
      </c>
      <c r="C14" s="3246" t="s">
        <v>35</v>
      </c>
      <c r="D14" s="3246" t="s">
        <v>36</v>
      </c>
      <c r="E14" s="3247">
        <v>0.25</v>
      </c>
      <c r="F14" s="3247" t="s">
        <v>34</v>
      </c>
      <c r="G14" s="3248">
        <v>408.6</v>
      </c>
      <c r="H14" s="3346">
        <f t="shared" si="1"/>
        <v>102.15</v>
      </c>
    </row>
    <row r="15" spans="1:8" s="3238" customFormat="1" ht="24.75" customHeight="1">
      <c r="A15" s="3236"/>
      <c r="B15" s="3245">
        <v>12</v>
      </c>
      <c r="C15" s="3246" t="s">
        <v>37</v>
      </c>
      <c r="D15" s="3246" t="s">
        <v>38</v>
      </c>
      <c r="E15" s="3247">
        <v>50</v>
      </c>
      <c r="F15" s="3247" t="s">
        <v>34</v>
      </c>
      <c r="G15" s="3248">
        <v>20.13</v>
      </c>
      <c r="H15" s="3346">
        <f t="shared" si="1"/>
        <v>1006.5</v>
      </c>
    </row>
    <row r="16" spans="1:8" s="3238" customFormat="1" ht="36" customHeight="1">
      <c r="A16" s="3236"/>
      <c r="B16" s="3245">
        <v>13</v>
      </c>
      <c r="C16" s="3246" t="s">
        <v>39</v>
      </c>
      <c r="D16" s="3246" t="s">
        <v>33</v>
      </c>
      <c r="E16" s="3247">
        <v>50</v>
      </c>
      <c r="F16" s="3247" t="s">
        <v>34</v>
      </c>
      <c r="G16" s="3248">
        <v>41.8</v>
      </c>
      <c r="H16" s="3346">
        <f t="shared" si="1"/>
        <v>2090</v>
      </c>
    </row>
    <row r="17" spans="1:8" s="3238" customFormat="1" ht="33.75" customHeight="1">
      <c r="A17" s="3236"/>
      <c r="B17" s="3245">
        <v>14</v>
      </c>
      <c r="C17" s="3246" t="s">
        <v>40</v>
      </c>
      <c r="D17" s="3246" t="s">
        <v>38</v>
      </c>
      <c r="E17" s="3247">
        <v>10</v>
      </c>
      <c r="F17" s="3247" t="s">
        <v>34</v>
      </c>
      <c r="G17" s="3248">
        <v>170.7</v>
      </c>
      <c r="H17" s="3346">
        <f t="shared" si="1"/>
        <v>1707</v>
      </c>
    </row>
    <row r="18" spans="1:8" s="3238" customFormat="1" ht="33.75" customHeight="1">
      <c r="A18" s="3236"/>
      <c r="B18" s="3245">
        <v>15</v>
      </c>
      <c r="C18" s="3246" t="s">
        <v>42</v>
      </c>
      <c r="D18" s="3246" t="s">
        <v>38</v>
      </c>
      <c r="E18" s="3247">
        <v>10</v>
      </c>
      <c r="F18" s="3247" t="s">
        <v>34</v>
      </c>
      <c r="G18" s="3248">
        <v>36.39</v>
      </c>
      <c r="H18" s="3346">
        <f t="shared" si="1"/>
        <v>363.9</v>
      </c>
    </row>
    <row r="19" spans="1:8" s="3238" customFormat="1" ht="36" customHeight="1">
      <c r="A19" s="3236"/>
      <c r="B19" s="3245">
        <v>16</v>
      </c>
      <c r="C19" s="3246" t="s">
        <v>43</v>
      </c>
      <c r="D19" s="3246" t="s">
        <v>38</v>
      </c>
      <c r="E19" s="3247">
        <v>15</v>
      </c>
      <c r="F19" s="3247" t="s">
        <v>34</v>
      </c>
      <c r="G19" s="3248">
        <v>137</v>
      </c>
      <c r="H19" s="3346">
        <f t="shared" si="1"/>
        <v>2055</v>
      </c>
    </row>
    <row r="20" spans="2:8" ht="29.25" customHeight="1">
      <c r="B20" s="3245">
        <v>17</v>
      </c>
      <c r="C20" s="3246" t="s">
        <v>50</v>
      </c>
      <c r="D20" s="3246" t="s">
        <v>15</v>
      </c>
      <c r="E20" s="3247">
        <v>0.3152</v>
      </c>
      <c r="F20" s="3247">
        <v>12</v>
      </c>
      <c r="G20" s="3248">
        <v>3290</v>
      </c>
      <c r="H20" s="3346">
        <f>E20*F20*G20</f>
        <v>12444.096</v>
      </c>
    </row>
    <row r="21" spans="2:8" ht="29.25" customHeight="1">
      <c r="B21" s="3245">
        <v>18</v>
      </c>
      <c r="C21" s="3246" t="s">
        <v>46</v>
      </c>
      <c r="D21" s="3246"/>
      <c r="E21" s="3247"/>
      <c r="F21" s="3247" t="s">
        <v>47</v>
      </c>
      <c r="G21" s="3248"/>
      <c r="H21" s="3346">
        <f>1.39*12*315.2</f>
        <v>5257.536</v>
      </c>
    </row>
    <row r="22" spans="2:8" ht="29.25" customHeight="1">
      <c r="B22" s="3245">
        <v>19</v>
      </c>
      <c r="C22" s="3246" t="s">
        <v>240</v>
      </c>
      <c r="D22" s="3246" t="s">
        <v>38</v>
      </c>
      <c r="E22" s="3348">
        <v>315.2</v>
      </c>
      <c r="F22" s="3348">
        <v>12</v>
      </c>
      <c r="G22" s="3248">
        <v>0.21</v>
      </c>
      <c r="H22" s="3346">
        <f aca="true" t="shared" si="2" ref="H22:H28">E22*F22*G22</f>
        <v>794.3039999999999</v>
      </c>
    </row>
    <row r="23" spans="1:8" s="3238" customFormat="1" ht="18" customHeight="1">
      <c r="A23" s="3236"/>
      <c r="B23" s="3245">
        <v>20</v>
      </c>
      <c r="C23" s="3246" t="s">
        <v>127</v>
      </c>
      <c r="D23" s="3246" t="s">
        <v>66</v>
      </c>
      <c r="E23" s="3288">
        <v>3</v>
      </c>
      <c r="F23" s="3288">
        <v>1</v>
      </c>
      <c r="G23" s="3288">
        <v>752.6</v>
      </c>
      <c r="H23" s="3346">
        <f t="shared" si="2"/>
        <v>2257.8</v>
      </c>
    </row>
    <row r="24" spans="1:8" s="3238" customFormat="1" ht="18" customHeight="1">
      <c r="A24" s="3236"/>
      <c r="B24" s="3245">
        <v>21</v>
      </c>
      <c r="C24" s="3246" t="s">
        <v>161</v>
      </c>
      <c r="D24" s="3246" t="s">
        <v>66</v>
      </c>
      <c r="E24" s="3288">
        <v>5</v>
      </c>
      <c r="F24" s="3288">
        <v>1</v>
      </c>
      <c r="G24" s="3288">
        <v>982.88</v>
      </c>
      <c r="H24" s="3346">
        <f t="shared" si="2"/>
        <v>4914.4</v>
      </c>
    </row>
    <row r="25" spans="1:8" s="3238" customFormat="1" ht="22.5" customHeight="1">
      <c r="A25" s="3236"/>
      <c r="B25" s="3245">
        <v>22</v>
      </c>
      <c r="C25" s="3246" t="s">
        <v>160</v>
      </c>
      <c r="D25" s="3246" t="s">
        <v>75</v>
      </c>
      <c r="E25" s="3288">
        <v>1</v>
      </c>
      <c r="F25" s="3288">
        <v>1</v>
      </c>
      <c r="G25" s="3288">
        <v>531</v>
      </c>
      <c r="H25" s="3346">
        <f t="shared" si="2"/>
        <v>531</v>
      </c>
    </row>
    <row r="26" spans="1:8" s="3238" customFormat="1" ht="21" customHeight="1">
      <c r="A26" s="3236"/>
      <c r="B26" s="3245">
        <v>23</v>
      </c>
      <c r="C26" s="3246" t="s">
        <v>157</v>
      </c>
      <c r="D26" s="3246" t="s">
        <v>66</v>
      </c>
      <c r="E26" s="3288">
        <v>1</v>
      </c>
      <c r="F26" s="3288">
        <v>1</v>
      </c>
      <c r="G26" s="3288">
        <v>1554.56</v>
      </c>
      <c r="H26" s="3346">
        <f t="shared" si="2"/>
        <v>1554.56</v>
      </c>
    </row>
    <row r="27" spans="1:8" s="3238" customFormat="1" ht="24" customHeight="1">
      <c r="A27" s="3236"/>
      <c r="B27" s="3245">
        <v>24</v>
      </c>
      <c r="C27" s="3246" t="s">
        <v>147</v>
      </c>
      <c r="D27" s="3246" t="s">
        <v>38</v>
      </c>
      <c r="E27" s="3288">
        <v>5</v>
      </c>
      <c r="F27" s="3288">
        <v>1</v>
      </c>
      <c r="G27" s="3288">
        <v>484</v>
      </c>
      <c r="H27" s="3346">
        <f t="shared" si="2"/>
        <v>2420</v>
      </c>
    </row>
    <row r="28" spans="1:8" s="3238" customFormat="1" ht="24" customHeight="1">
      <c r="A28" s="3236"/>
      <c r="B28" s="3245">
        <v>25</v>
      </c>
      <c r="C28" s="3255" t="s">
        <v>148</v>
      </c>
      <c r="D28" s="3255" t="s">
        <v>38</v>
      </c>
      <c r="E28" s="3256">
        <v>5</v>
      </c>
      <c r="F28" s="3256">
        <v>1</v>
      </c>
      <c r="G28" s="3256">
        <v>148</v>
      </c>
      <c r="H28" s="3349">
        <f t="shared" si="2"/>
        <v>740</v>
      </c>
    </row>
    <row r="29" spans="2:11" ht="24" customHeight="1">
      <c r="B29" s="3245">
        <v>26</v>
      </c>
      <c r="C29" s="3246" t="s">
        <v>64</v>
      </c>
      <c r="D29" s="3246"/>
      <c r="E29" s="3247"/>
      <c r="F29" s="3247"/>
      <c r="G29" s="3248"/>
      <c r="H29" s="3346">
        <v>6200</v>
      </c>
      <c r="J29" s="3350"/>
      <c r="K29" s="3350"/>
    </row>
    <row r="30" spans="2:8" ht="12.75">
      <c r="B30" s="3272" t="s">
        <v>53</v>
      </c>
      <c r="C30" s="3351"/>
      <c r="D30" s="3351"/>
      <c r="E30" s="3351"/>
      <c r="F30" s="3351"/>
      <c r="G30" s="3352"/>
      <c r="H30" s="3353">
        <f>SUM(H4:H29)</f>
        <v>64339.4536</v>
      </c>
    </row>
    <row r="32" ht="12.75">
      <c r="H32" s="3275"/>
    </row>
    <row r="36" ht="12.75">
      <c r="E36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1">
      <selection activeCell="F17" sqref="F17"/>
    </sheetView>
  </sheetViews>
  <sheetFormatPr defaultColWidth="9.140625" defaultRowHeight="12.75"/>
  <cols>
    <col min="1" max="1" width="0" style="3236" hidden="1" customWidth="1"/>
    <col min="2" max="2" width="6.140625" style="3236" customWidth="1"/>
    <col min="3" max="3" width="37.00390625" style="3236" customWidth="1"/>
    <col min="4" max="4" width="17.28125" style="3236" customWidth="1"/>
    <col min="5" max="5" width="9.7109375" style="3236" customWidth="1"/>
    <col min="6" max="6" width="8.57421875" style="3236" customWidth="1"/>
    <col min="7" max="7" width="9.7109375" style="3236" customWidth="1"/>
    <col min="8" max="8" width="10.7109375" style="3236" customWidth="1"/>
    <col min="9" max="9" width="9.7109375" style="0" customWidth="1"/>
    <col min="10" max="10" width="3.28125" style="0" customWidth="1"/>
    <col min="11" max="16384" width="8.28125" style="0" customWidth="1"/>
  </cols>
  <sheetData>
    <row r="1" spans="1:9" s="3238" customFormat="1" ht="53.25" customHeight="1">
      <c r="A1" s="3236"/>
      <c r="B1" s="3485" t="s">
        <v>376</v>
      </c>
      <c r="C1" s="3485"/>
      <c r="D1" s="3485"/>
      <c r="E1" s="3485"/>
      <c r="F1" s="3485"/>
      <c r="G1" s="3485"/>
      <c r="H1" s="3485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5"/>
    </row>
    <row r="3" spans="1:9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44" t="s">
        <v>7</v>
      </c>
      <c r="I3" s="3356"/>
    </row>
    <row r="4" spans="1:9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46">
        <f aca="true" t="shared" si="0" ref="H4:H11">E4*F4*G4</f>
        <v>5460</v>
      </c>
      <c r="I4" s="3357"/>
    </row>
    <row r="5" spans="1:9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0.2</v>
      </c>
      <c r="F5" s="3247">
        <v>2</v>
      </c>
      <c r="G5" s="3248">
        <v>6500</v>
      </c>
      <c r="H5" s="3346">
        <f t="shared" si="0"/>
        <v>2600</v>
      </c>
      <c r="I5" s="3357"/>
    </row>
    <row r="6" spans="1:9" s="3238" customFormat="1" ht="42" customHeight="1">
      <c r="A6" s="3236"/>
      <c r="B6" s="3245">
        <v>3</v>
      </c>
      <c r="C6" s="3246" t="s">
        <v>256</v>
      </c>
      <c r="D6" s="3246" t="s">
        <v>15</v>
      </c>
      <c r="E6" s="3247">
        <v>0.4808</v>
      </c>
      <c r="F6" s="3247">
        <v>2</v>
      </c>
      <c r="G6" s="3248">
        <v>1500</v>
      </c>
      <c r="H6" s="3346">
        <f t="shared" si="0"/>
        <v>1442.4</v>
      </c>
      <c r="I6" s="3357"/>
    </row>
    <row r="7" spans="1:9" s="3238" customFormat="1" ht="30" customHeight="1">
      <c r="A7" s="3236"/>
      <c r="B7" s="3245">
        <v>4</v>
      </c>
      <c r="C7" s="3246" t="s">
        <v>17</v>
      </c>
      <c r="D7" s="3246" t="s">
        <v>15</v>
      </c>
      <c r="E7" s="3247">
        <v>0.4808</v>
      </c>
      <c r="F7" s="3247">
        <v>2</v>
      </c>
      <c r="G7" s="3248">
        <v>1320</v>
      </c>
      <c r="H7" s="3346">
        <f t="shared" si="0"/>
        <v>1269.3120000000001</v>
      </c>
      <c r="I7" s="3357"/>
    </row>
    <row r="8" spans="1:9" s="3238" customFormat="1" ht="52.5" customHeight="1">
      <c r="A8" s="3236"/>
      <c r="B8" s="3245">
        <v>5</v>
      </c>
      <c r="C8" s="3246" t="s">
        <v>20</v>
      </c>
      <c r="D8" s="3246" t="s">
        <v>15</v>
      </c>
      <c r="E8" s="3247">
        <v>0.4808</v>
      </c>
      <c r="F8" s="3247">
        <v>2</v>
      </c>
      <c r="G8" s="3248">
        <v>1099</v>
      </c>
      <c r="H8" s="3346">
        <f t="shared" si="0"/>
        <v>1056.7984</v>
      </c>
      <c r="I8" s="3357"/>
    </row>
    <row r="9" spans="1:9" s="3238" customFormat="1" ht="38.25" customHeight="1">
      <c r="A9" s="3236"/>
      <c r="B9" s="3245">
        <v>6</v>
      </c>
      <c r="C9" s="3246" t="s">
        <v>105</v>
      </c>
      <c r="D9" s="3246" t="s">
        <v>15</v>
      </c>
      <c r="E9" s="3247">
        <v>0.4808</v>
      </c>
      <c r="F9" s="3247">
        <v>2</v>
      </c>
      <c r="G9" s="3252">
        <v>1710</v>
      </c>
      <c r="H9" s="3346">
        <f t="shared" si="0"/>
        <v>1644.336</v>
      </c>
      <c r="I9" s="3357"/>
    </row>
    <row r="10" spans="1:9" s="3238" customFormat="1" ht="27" customHeight="1">
      <c r="A10" s="3236"/>
      <c r="B10" s="3245">
        <v>7</v>
      </c>
      <c r="C10" s="3246" t="s">
        <v>25</v>
      </c>
      <c r="D10" s="3246" t="s">
        <v>15</v>
      </c>
      <c r="E10" s="3247">
        <v>0.4808</v>
      </c>
      <c r="F10" s="3247">
        <v>1</v>
      </c>
      <c r="G10" s="3253">
        <v>9936</v>
      </c>
      <c r="H10" s="3346">
        <f t="shared" si="0"/>
        <v>4777.2288</v>
      </c>
      <c r="I10" s="3357"/>
    </row>
    <row r="11" spans="1:9" s="3238" customFormat="1" ht="46.5" customHeight="1">
      <c r="A11" s="3236"/>
      <c r="B11" s="3245">
        <v>8</v>
      </c>
      <c r="C11" s="3246" t="s">
        <v>144</v>
      </c>
      <c r="D11" s="3246" t="s">
        <v>30</v>
      </c>
      <c r="E11" s="3247">
        <v>0.4808</v>
      </c>
      <c r="F11" s="3247">
        <v>1</v>
      </c>
      <c r="G11" s="3248">
        <v>8039</v>
      </c>
      <c r="H11" s="3346">
        <f t="shared" si="0"/>
        <v>3865.1512000000002</v>
      </c>
      <c r="I11" s="3357"/>
    </row>
    <row r="12" spans="1:11" s="3238" customFormat="1" ht="39.75" customHeight="1">
      <c r="A12" s="3236"/>
      <c r="B12" s="3245">
        <v>9</v>
      </c>
      <c r="C12" s="3246" t="s">
        <v>32</v>
      </c>
      <c r="D12" s="3246" t="s">
        <v>33</v>
      </c>
      <c r="E12" s="3247">
        <v>110</v>
      </c>
      <c r="F12" s="3247" t="s">
        <v>34</v>
      </c>
      <c r="G12" s="3248">
        <v>22.39</v>
      </c>
      <c r="H12" s="3346">
        <f aca="true" t="shared" si="1" ref="H12:H18">E12*G12</f>
        <v>2462.9</v>
      </c>
      <c r="I12" s="3357"/>
      <c r="K12" s="3347"/>
    </row>
    <row r="13" spans="1:9" s="3238" customFormat="1" ht="38.25" customHeight="1">
      <c r="A13" s="3236"/>
      <c r="B13" s="3245">
        <v>10</v>
      </c>
      <c r="C13" s="3246" t="s">
        <v>35</v>
      </c>
      <c r="D13" s="3246" t="s">
        <v>36</v>
      </c>
      <c r="E13" s="3247">
        <v>0.2</v>
      </c>
      <c r="F13" s="3247" t="s">
        <v>34</v>
      </c>
      <c r="G13" s="3248">
        <v>408.6</v>
      </c>
      <c r="H13" s="3346">
        <f t="shared" si="1"/>
        <v>81.72000000000001</v>
      </c>
      <c r="I13" s="3357"/>
    </row>
    <row r="14" spans="1:9" s="3238" customFormat="1" ht="24.75" customHeight="1">
      <c r="A14" s="3236"/>
      <c r="B14" s="3245">
        <v>11</v>
      </c>
      <c r="C14" s="3246" t="s">
        <v>37</v>
      </c>
      <c r="D14" s="3246" t="s">
        <v>38</v>
      </c>
      <c r="E14" s="3247">
        <v>40</v>
      </c>
      <c r="F14" s="3247" t="s">
        <v>34</v>
      </c>
      <c r="G14" s="3248">
        <v>20.13</v>
      </c>
      <c r="H14" s="3346">
        <f t="shared" si="1"/>
        <v>805.1999999999999</v>
      </c>
      <c r="I14" s="3357"/>
    </row>
    <row r="15" spans="1:9" s="3238" customFormat="1" ht="36" customHeight="1">
      <c r="A15" s="3236"/>
      <c r="B15" s="3245">
        <v>12</v>
      </c>
      <c r="C15" s="3246" t="s">
        <v>39</v>
      </c>
      <c r="D15" s="3246" t="s">
        <v>33</v>
      </c>
      <c r="E15" s="3247">
        <v>30</v>
      </c>
      <c r="F15" s="3247" t="s">
        <v>34</v>
      </c>
      <c r="G15" s="3248">
        <v>41.8</v>
      </c>
      <c r="H15" s="3346">
        <f t="shared" si="1"/>
        <v>1254</v>
      </c>
      <c r="I15" s="3357"/>
    </row>
    <row r="16" spans="1:9" s="3238" customFormat="1" ht="33.75" customHeight="1">
      <c r="A16" s="3236"/>
      <c r="B16" s="3245">
        <v>13</v>
      </c>
      <c r="C16" s="3246" t="s">
        <v>40</v>
      </c>
      <c r="D16" s="3246" t="s">
        <v>38</v>
      </c>
      <c r="E16" s="3247">
        <v>30</v>
      </c>
      <c r="F16" s="3247" t="s">
        <v>34</v>
      </c>
      <c r="G16" s="3248">
        <v>170.7</v>
      </c>
      <c r="H16" s="3346">
        <f t="shared" si="1"/>
        <v>5121</v>
      </c>
      <c r="I16" s="3357"/>
    </row>
    <row r="17" spans="1:9" s="3238" customFormat="1" ht="33.75" customHeight="1">
      <c r="A17" s="3236"/>
      <c r="B17" s="3245">
        <v>14</v>
      </c>
      <c r="C17" s="3246" t="s">
        <v>42</v>
      </c>
      <c r="D17" s="3246" t="s">
        <v>38</v>
      </c>
      <c r="E17" s="3247">
        <v>10</v>
      </c>
      <c r="F17" s="3247" t="s">
        <v>34</v>
      </c>
      <c r="G17" s="3248">
        <v>36.39</v>
      </c>
      <c r="H17" s="3346">
        <f t="shared" si="1"/>
        <v>363.9</v>
      </c>
      <c r="I17" s="3357"/>
    </row>
    <row r="18" spans="1:9" s="3238" customFormat="1" ht="36" customHeight="1">
      <c r="A18" s="3236"/>
      <c r="B18" s="3245">
        <v>15</v>
      </c>
      <c r="C18" s="3246" t="s">
        <v>43</v>
      </c>
      <c r="D18" s="3246" t="s">
        <v>38</v>
      </c>
      <c r="E18" s="3247">
        <v>10</v>
      </c>
      <c r="F18" s="3247" t="s">
        <v>34</v>
      </c>
      <c r="G18" s="3248">
        <v>137</v>
      </c>
      <c r="H18" s="3346">
        <f t="shared" si="1"/>
        <v>1370</v>
      </c>
      <c r="I18" s="3357"/>
    </row>
    <row r="19" spans="2:9" ht="29.25" customHeight="1">
      <c r="B19" s="3245">
        <v>16</v>
      </c>
      <c r="C19" s="3246" t="s">
        <v>50</v>
      </c>
      <c r="D19" s="3246" t="s">
        <v>15</v>
      </c>
      <c r="E19" s="3247">
        <v>0.4808</v>
      </c>
      <c r="F19" s="3247">
        <v>12</v>
      </c>
      <c r="G19" s="3248">
        <v>3290</v>
      </c>
      <c r="H19" s="3346">
        <f>E19*F19*G19</f>
        <v>18981.984</v>
      </c>
      <c r="I19" s="3357"/>
    </row>
    <row r="20" spans="2:9" ht="29.25" customHeight="1">
      <c r="B20" s="3245">
        <v>17</v>
      </c>
      <c r="C20" s="3246" t="s">
        <v>46</v>
      </c>
      <c r="D20" s="3246"/>
      <c r="E20" s="3247"/>
      <c r="F20" s="3247" t="s">
        <v>47</v>
      </c>
      <c r="G20" s="3248"/>
      <c r="H20" s="3346">
        <f>1.28*12*480.8</f>
        <v>7385.088</v>
      </c>
      <c r="I20" s="3357"/>
    </row>
    <row r="21" spans="2:9" ht="29.25" customHeight="1">
      <c r="B21" s="3245">
        <v>18</v>
      </c>
      <c r="C21" s="3246" t="s">
        <v>240</v>
      </c>
      <c r="D21" s="3246"/>
      <c r="E21" s="3247">
        <v>480.8</v>
      </c>
      <c r="F21" s="3247">
        <v>12</v>
      </c>
      <c r="G21" s="3248">
        <v>0.21</v>
      </c>
      <c r="H21" s="3346">
        <f>E21*F21*G21</f>
        <v>1211.616</v>
      </c>
      <c r="I21" s="3357"/>
    </row>
    <row r="22" spans="1:9" s="3238" customFormat="1" ht="24" customHeight="1">
      <c r="A22" s="3236"/>
      <c r="B22" s="3245">
        <v>19</v>
      </c>
      <c r="C22" s="3246" t="s">
        <v>187</v>
      </c>
      <c r="D22" s="3246"/>
      <c r="E22" s="3288"/>
      <c r="F22" s="3288"/>
      <c r="G22" s="3288"/>
      <c r="H22" s="3346">
        <v>93000</v>
      </c>
      <c r="I22" s="3357"/>
    </row>
    <row r="23" spans="2:12" ht="24" customHeight="1">
      <c r="B23" s="3245">
        <v>20</v>
      </c>
      <c r="C23" s="3358" t="s">
        <v>64</v>
      </c>
      <c r="D23" s="3358"/>
      <c r="E23" s="3359"/>
      <c r="F23" s="3359"/>
      <c r="G23" s="3360"/>
      <c r="H23" s="3361">
        <v>0</v>
      </c>
      <c r="I23" s="3357"/>
      <c r="K23" s="3350"/>
      <c r="L23" s="3350"/>
    </row>
    <row r="24" spans="2:9" ht="12.75">
      <c r="B24" s="3272" t="s">
        <v>53</v>
      </c>
      <c r="C24" s="3272"/>
      <c r="D24" s="3272"/>
      <c r="E24" s="3272"/>
      <c r="F24" s="3272"/>
      <c r="G24" s="3273"/>
      <c r="H24" s="3362">
        <f>SUM(H4:H23)</f>
        <v>154152.6344</v>
      </c>
      <c r="I24" s="3363"/>
    </row>
    <row r="26" spans="4:8" ht="12.75">
      <c r="D26" s="3236" t="s">
        <v>54</v>
      </c>
      <c r="H26" s="3275"/>
    </row>
    <row r="27" ht="12.75">
      <c r="D27" s="3236" t="s">
        <v>54</v>
      </c>
    </row>
    <row r="30" ht="12.75">
      <c r="E30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B1">
      <selection activeCell="A1" sqref="A1"/>
    </sheetView>
  </sheetViews>
  <sheetFormatPr defaultColWidth="9.140625" defaultRowHeight="12.75"/>
  <cols>
    <col min="1" max="1" width="0" style="3236" hidden="1" customWidth="1"/>
    <col min="2" max="2" width="7.140625" style="3236" customWidth="1"/>
    <col min="3" max="3" width="35.28125" style="3236" customWidth="1"/>
    <col min="4" max="4" width="17.28125" style="3236" customWidth="1"/>
    <col min="5" max="5" width="11.28125" style="3236" customWidth="1"/>
    <col min="6" max="6" width="8.57421875" style="3236" customWidth="1"/>
    <col min="7" max="7" width="10.57421875" style="3236" customWidth="1"/>
    <col min="8" max="8" width="10.8515625" style="3236" customWidth="1"/>
    <col min="9" max="9" width="6.8515625" style="0" customWidth="1"/>
    <col min="10" max="10" width="2.140625" style="0" customWidth="1"/>
    <col min="11" max="11" width="6.00390625" style="0" customWidth="1"/>
    <col min="12" max="16384" width="8.28125" style="0" customWidth="1"/>
  </cols>
  <sheetData>
    <row r="1" spans="1:9" s="3238" customFormat="1" ht="53.25" customHeight="1">
      <c r="A1" s="3236"/>
      <c r="B1" s="3485" t="s">
        <v>377</v>
      </c>
      <c r="C1" s="3485"/>
      <c r="D1" s="3485"/>
      <c r="E1" s="3485"/>
      <c r="F1" s="3485"/>
      <c r="G1" s="3485"/>
      <c r="H1" s="3485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5"/>
    </row>
    <row r="3" spans="1:9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44" t="s">
        <v>7</v>
      </c>
      <c r="I3" s="3356"/>
    </row>
    <row r="4" spans="1:9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46">
        <f aca="true" t="shared" si="0" ref="H4:H13">E4*F4*G4</f>
        <v>5460</v>
      </c>
      <c r="I4" s="3357"/>
    </row>
    <row r="5" spans="1:9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0.1</v>
      </c>
      <c r="F5" s="3247">
        <v>2</v>
      </c>
      <c r="G5" s="3248">
        <v>6500</v>
      </c>
      <c r="H5" s="3346">
        <f t="shared" si="0"/>
        <v>1300</v>
      </c>
      <c r="I5" s="3357"/>
    </row>
    <row r="6" spans="1:9" s="3238" customFormat="1" ht="24" customHeight="1">
      <c r="A6" s="3236"/>
      <c r="B6" s="3245">
        <v>3</v>
      </c>
      <c r="C6" s="3246" t="s">
        <v>14</v>
      </c>
      <c r="D6" s="3246" t="s">
        <v>15</v>
      </c>
      <c r="E6" s="3247">
        <v>0.4796</v>
      </c>
      <c r="F6" s="3247">
        <v>2</v>
      </c>
      <c r="G6" s="3248">
        <v>1500</v>
      </c>
      <c r="H6" s="3346">
        <f t="shared" si="0"/>
        <v>1438.8000000000002</v>
      </c>
      <c r="I6" s="3357"/>
    </row>
    <row r="7" spans="1:9" s="3238" customFormat="1" ht="25.5" customHeight="1">
      <c r="A7" s="3236"/>
      <c r="B7" s="3245">
        <v>4</v>
      </c>
      <c r="C7" s="3246" t="s">
        <v>17</v>
      </c>
      <c r="D7" s="3246" t="s">
        <v>15</v>
      </c>
      <c r="E7" s="3247">
        <v>0.4796</v>
      </c>
      <c r="F7" s="3247">
        <v>2</v>
      </c>
      <c r="G7" s="3248">
        <v>1320</v>
      </c>
      <c r="H7" s="3346">
        <f t="shared" si="0"/>
        <v>1266.144</v>
      </c>
      <c r="I7" s="3357"/>
    </row>
    <row r="8" spans="1:9" s="3238" customFormat="1" ht="32.25" customHeight="1">
      <c r="A8" s="3236"/>
      <c r="B8" s="3245">
        <v>5</v>
      </c>
      <c r="C8" s="3246" t="s">
        <v>18</v>
      </c>
      <c r="D8" s="3246" t="s">
        <v>19</v>
      </c>
      <c r="E8" s="3247">
        <v>0.2</v>
      </c>
      <c r="F8" s="3247">
        <v>2</v>
      </c>
      <c r="G8" s="3248">
        <v>559.29</v>
      </c>
      <c r="H8" s="3346">
        <f t="shared" si="0"/>
        <v>223.716</v>
      </c>
      <c r="I8" s="3357"/>
    </row>
    <row r="9" spans="1:9" s="3238" customFormat="1" ht="53.25" customHeight="1">
      <c r="A9" s="3236"/>
      <c r="B9" s="3245">
        <v>6</v>
      </c>
      <c r="C9" s="3246" t="s">
        <v>20</v>
      </c>
      <c r="D9" s="3246" t="s">
        <v>15</v>
      </c>
      <c r="E9" s="3247">
        <v>0.4796</v>
      </c>
      <c r="F9" s="3247">
        <v>2</v>
      </c>
      <c r="G9" s="3248">
        <v>1099</v>
      </c>
      <c r="H9" s="3346">
        <f t="shared" si="0"/>
        <v>1054.1608</v>
      </c>
      <c r="I9" s="3357"/>
    </row>
    <row r="10" spans="1:9" s="3238" customFormat="1" ht="42" customHeight="1">
      <c r="A10" s="3236"/>
      <c r="B10" s="3245">
        <v>7</v>
      </c>
      <c r="C10" s="3246" t="s">
        <v>105</v>
      </c>
      <c r="D10" s="3246" t="s">
        <v>15</v>
      </c>
      <c r="E10" s="3247">
        <v>0.4796</v>
      </c>
      <c r="F10" s="3247">
        <v>2</v>
      </c>
      <c r="G10" s="3252">
        <v>1710</v>
      </c>
      <c r="H10" s="3346">
        <f t="shared" si="0"/>
        <v>1640.2320000000002</v>
      </c>
      <c r="I10" s="3357"/>
    </row>
    <row r="11" spans="1:9" s="3238" customFormat="1" ht="33.75" customHeight="1">
      <c r="A11" s="3236"/>
      <c r="B11" s="3245">
        <v>8</v>
      </c>
      <c r="C11" s="3246" t="s">
        <v>26</v>
      </c>
      <c r="D11" s="3246" t="s">
        <v>9</v>
      </c>
      <c r="E11" s="3247">
        <v>1</v>
      </c>
      <c r="F11" s="3247">
        <v>2</v>
      </c>
      <c r="G11" s="3253">
        <v>850</v>
      </c>
      <c r="H11" s="3346">
        <f t="shared" si="0"/>
        <v>1700</v>
      </c>
      <c r="I11" s="3357"/>
    </row>
    <row r="12" spans="1:9" s="3238" customFormat="1" ht="24.75" customHeight="1">
      <c r="A12" s="3236"/>
      <c r="B12" s="3245">
        <v>10</v>
      </c>
      <c r="C12" s="3246" t="s">
        <v>25</v>
      </c>
      <c r="D12" s="3246" t="s">
        <v>15</v>
      </c>
      <c r="E12" s="3247">
        <v>0.4796</v>
      </c>
      <c r="F12" s="3247">
        <v>1</v>
      </c>
      <c r="G12" s="3253">
        <v>9936</v>
      </c>
      <c r="H12" s="3346">
        <f t="shared" si="0"/>
        <v>4765.305600000001</v>
      </c>
      <c r="I12" s="3357"/>
    </row>
    <row r="13" spans="1:9" s="3238" customFormat="1" ht="46.5" customHeight="1">
      <c r="A13" s="3236"/>
      <c r="B13" s="3245">
        <v>11</v>
      </c>
      <c r="C13" s="3246" t="s">
        <v>144</v>
      </c>
      <c r="D13" s="3246" t="s">
        <v>30</v>
      </c>
      <c r="E13" s="3247">
        <v>0.4796</v>
      </c>
      <c r="F13" s="3247">
        <v>1</v>
      </c>
      <c r="G13" s="3248">
        <v>14039</v>
      </c>
      <c r="H13" s="3346">
        <f t="shared" si="0"/>
        <v>6733.1044</v>
      </c>
      <c r="I13" s="3357"/>
    </row>
    <row r="14" spans="1:11" s="3238" customFormat="1" ht="39.75" customHeight="1">
      <c r="A14" s="3236"/>
      <c r="B14" s="3245">
        <v>12</v>
      </c>
      <c r="C14" s="3246" t="s">
        <v>32</v>
      </c>
      <c r="D14" s="3246" t="s">
        <v>33</v>
      </c>
      <c r="E14" s="3247">
        <v>185</v>
      </c>
      <c r="F14" s="3247" t="s">
        <v>34</v>
      </c>
      <c r="G14" s="3248">
        <v>22.39</v>
      </c>
      <c r="H14" s="3346">
        <f aca="true" t="shared" si="1" ref="H14:H20">E14*G14</f>
        <v>4142.150000000001</v>
      </c>
      <c r="I14" s="3357"/>
      <c r="K14" s="3347"/>
    </row>
    <row r="15" spans="1:9" s="3238" customFormat="1" ht="38.25" customHeight="1">
      <c r="A15" s="3236"/>
      <c r="B15" s="3245">
        <v>13</v>
      </c>
      <c r="C15" s="3246" t="s">
        <v>35</v>
      </c>
      <c r="D15" s="3246" t="s">
        <v>36</v>
      </c>
      <c r="E15" s="3247">
        <v>0.2</v>
      </c>
      <c r="F15" s="3247" t="s">
        <v>34</v>
      </c>
      <c r="G15" s="3248">
        <v>408.6</v>
      </c>
      <c r="H15" s="3346">
        <f t="shared" si="1"/>
        <v>81.72000000000001</v>
      </c>
      <c r="I15" s="3357"/>
    </row>
    <row r="16" spans="1:9" s="3238" customFormat="1" ht="24.75" customHeight="1">
      <c r="A16" s="3236"/>
      <c r="B16" s="3245">
        <v>14</v>
      </c>
      <c r="C16" s="3246" t="s">
        <v>37</v>
      </c>
      <c r="D16" s="3246" t="s">
        <v>38</v>
      </c>
      <c r="E16" s="3247">
        <v>45</v>
      </c>
      <c r="F16" s="3247" t="s">
        <v>34</v>
      </c>
      <c r="G16" s="3248">
        <v>20.13</v>
      </c>
      <c r="H16" s="3346">
        <f t="shared" si="1"/>
        <v>905.8499999999999</v>
      </c>
      <c r="I16" s="3357"/>
    </row>
    <row r="17" spans="1:9" s="3238" customFormat="1" ht="36" customHeight="1">
      <c r="A17" s="3236"/>
      <c r="B17" s="3245">
        <v>15</v>
      </c>
      <c r="C17" s="3246" t="s">
        <v>39</v>
      </c>
      <c r="D17" s="3246" t="s">
        <v>33</v>
      </c>
      <c r="E17" s="3247">
        <v>45</v>
      </c>
      <c r="F17" s="3247" t="s">
        <v>34</v>
      </c>
      <c r="G17" s="3248">
        <v>41.8</v>
      </c>
      <c r="H17" s="3346">
        <f t="shared" si="1"/>
        <v>1880.9999999999998</v>
      </c>
      <c r="I17" s="3357"/>
    </row>
    <row r="18" spans="1:9" s="3238" customFormat="1" ht="33.75" customHeight="1">
      <c r="A18" s="3236"/>
      <c r="B18" s="3245">
        <v>16</v>
      </c>
      <c r="C18" s="3246" t="s">
        <v>40</v>
      </c>
      <c r="D18" s="3246" t="s">
        <v>38</v>
      </c>
      <c r="E18" s="3247">
        <v>20</v>
      </c>
      <c r="F18" s="3247" t="s">
        <v>34</v>
      </c>
      <c r="G18" s="3248">
        <v>170.7</v>
      </c>
      <c r="H18" s="3346">
        <f t="shared" si="1"/>
        <v>3414</v>
      </c>
      <c r="I18" s="3357"/>
    </row>
    <row r="19" spans="1:9" s="3238" customFormat="1" ht="33.75" customHeight="1">
      <c r="A19" s="3236"/>
      <c r="B19" s="3245">
        <v>17</v>
      </c>
      <c r="C19" s="3246" t="s">
        <v>42</v>
      </c>
      <c r="D19" s="3246" t="s">
        <v>38</v>
      </c>
      <c r="E19" s="3247">
        <v>20</v>
      </c>
      <c r="F19" s="3247" t="s">
        <v>34</v>
      </c>
      <c r="G19" s="3248">
        <v>36.39</v>
      </c>
      <c r="H19" s="3346">
        <f t="shared" si="1"/>
        <v>727.8</v>
      </c>
      <c r="I19" s="3357"/>
    </row>
    <row r="20" spans="1:9" s="3238" customFormat="1" ht="36" customHeight="1">
      <c r="A20" s="3236"/>
      <c r="B20" s="3245">
        <v>18</v>
      </c>
      <c r="C20" s="3246" t="s">
        <v>43</v>
      </c>
      <c r="D20" s="3246" t="s">
        <v>38</v>
      </c>
      <c r="E20" s="3247">
        <v>20</v>
      </c>
      <c r="F20" s="3247" t="s">
        <v>34</v>
      </c>
      <c r="G20" s="3248">
        <v>137</v>
      </c>
      <c r="H20" s="3346">
        <f t="shared" si="1"/>
        <v>2740</v>
      </c>
      <c r="I20" s="3357"/>
    </row>
    <row r="21" spans="2:9" ht="29.25" customHeight="1">
      <c r="B21" s="3245">
        <v>21</v>
      </c>
      <c r="C21" s="3246" t="s">
        <v>50</v>
      </c>
      <c r="D21" s="3246" t="s">
        <v>15</v>
      </c>
      <c r="E21" s="3247">
        <v>0.4796</v>
      </c>
      <c r="F21" s="3247">
        <v>12</v>
      </c>
      <c r="G21" s="3248">
        <v>3290</v>
      </c>
      <c r="H21" s="3346">
        <f aca="true" t="shared" si="2" ref="H21:H29">E21*F21*G21</f>
        <v>18934.608</v>
      </c>
      <c r="I21" s="3357"/>
    </row>
    <row r="22" spans="2:9" ht="18" customHeight="1">
      <c r="B22" s="3245"/>
      <c r="C22" s="3246" t="s">
        <v>240</v>
      </c>
      <c r="D22" s="3246" t="s">
        <v>38</v>
      </c>
      <c r="E22" s="3247">
        <v>479.6</v>
      </c>
      <c r="F22" s="3348">
        <v>12</v>
      </c>
      <c r="G22" s="3248">
        <v>0.21</v>
      </c>
      <c r="H22" s="3346">
        <f t="shared" si="2"/>
        <v>1208.592</v>
      </c>
      <c r="I22" s="3357"/>
    </row>
    <row r="23" spans="1:9" s="3238" customFormat="1" ht="18" customHeight="1">
      <c r="A23" s="3236"/>
      <c r="B23" s="3245">
        <v>22</v>
      </c>
      <c r="C23" s="3246" t="s">
        <v>127</v>
      </c>
      <c r="D23" s="3246" t="s">
        <v>66</v>
      </c>
      <c r="E23" s="3288">
        <v>2</v>
      </c>
      <c r="F23" s="3288">
        <v>1</v>
      </c>
      <c r="G23" s="3288">
        <v>752.6</v>
      </c>
      <c r="H23" s="3346">
        <f t="shared" si="2"/>
        <v>1505.2</v>
      </c>
      <c r="I23" s="3357"/>
    </row>
    <row r="24" spans="1:9" s="3238" customFormat="1" ht="18" customHeight="1">
      <c r="A24" s="3236"/>
      <c r="B24" s="3245">
        <v>23</v>
      </c>
      <c r="C24" s="3246" t="s">
        <v>161</v>
      </c>
      <c r="D24" s="3246" t="s">
        <v>66</v>
      </c>
      <c r="E24" s="3288">
        <v>3</v>
      </c>
      <c r="F24" s="3288">
        <v>1</v>
      </c>
      <c r="G24" s="3288">
        <v>982.88</v>
      </c>
      <c r="H24" s="3346">
        <f t="shared" si="2"/>
        <v>2948.64</v>
      </c>
      <c r="I24" s="3357"/>
    </row>
    <row r="25" spans="1:9" s="3238" customFormat="1" ht="22.5" customHeight="1">
      <c r="A25" s="3236"/>
      <c r="B25" s="3245">
        <v>24</v>
      </c>
      <c r="C25" s="3246" t="s">
        <v>160</v>
      </c>
      <c r="D25" s="3246" t="s">
        <v>75</v>
      </c>
      <c r="E25" s="3288">
        <v>3</v>
      </c>
      <c r="F25" s="3288">
        <v>1</v>
      </c>
      <c r="G25" s="3288">
        <v>531</v>
      </c>
      <c r="H25" s="3346">
        <f t="shared" si="2"/>
        <v>1593</v>
      </c>
      <c r="I25" s="3357"/>
    </row>
    <row r="26" spans="1:9" s="3238" customFormat="1" ht="21" customHeight="1">
      <c r="A26" s="3236"/>
      <c r="B26" s="3245">
        <v>25</v>
      </c>
      <c r="C26" s="3246" t="s">
        <v>378</v>
      </c>
      <c r="D26" s="3246" t="s">
        <v>66</v>
      </c>
      <c r="E26" s="3288">
        <v>5</v>
      </c>
      <c r="F26" s="3288">
        <v>1</v>
      </c>
      <c r="G26" s="3288">
        <v>1554.56</v>
      </c>
      <c r="H26" s="3346">
        <f t="shared" si="2"/>
        <v>7772.799999999999</v>
      </c>
      <c r="I26" s="3357"/>
    </row>
    <row r="27" spans="1:9" s="3238" customFormat="1" ht="30" customHeight="1">
      <c r="A27" s="3236"/>
      <c r="B27" s="3245">
        <v>26</v>
      </c>
      <c r="C27" s="3246" t="s">
        <v>178</v>
      </c>
      <c r="D27" s="3246" t="s">
        <v>159</v>
      </c>
      <c r="E27" s="3288">
        <v>0.2</v>
      </c>
      <c r="F27" s="3288">
        <v>1</v>
      </c>
      <c r="G27" s="3288">
        <v>6278</v>
      </c>
      <c r="H27" s="3346">
        <f t="shared" si="2"/>
        <v>1255.6000000000001</v>
      </c>
      <c r="I27" s="3357"/>
    </row>
    <row r="28" spans="1:9" s="3238" customFormat="1" ht="24" customHeight="1">
      <c r="A28" s="3236"/>
      <c r="B28" s="3245">
        <v>27</v>
      </c>
      <c r="C28" s="3246" t="s">
        <v>147</v>
      </c>
      <c r="D28" s="3246" t="s">
        <v>38</v>
      </c>
      <c r="E28" s="3288">
        <v>10</v>
      </c>
      <c r="F28" s="3288">
        <v>1</v>
      </c>
      <c r="G28" s="3288">
        <v>484</v>
      </c>
      <c r="H28" s="3346">
        <f t="shared" si="2"/>
        <v>4840</v>
      </c>
      <c r="I28" s="3357"/>
    </row>
    <row r="29" spans="1:9" s="3238" customFormat="1" ht="24" customHeight="1">
      <c r="A29" s="3236"/>
      <c r="B29" s="3245">
        <v>28</v>
      </c>
      <c r="C29" s="3246" t="s">
        <v>148</v>
      </c>
      <c r="D29" s="3246" t="s">
        <v>38</v>
      </c>
      <c r="E29" s="3288">
        <v>22</v>
      </c>
      <c r="F29" s="3288">
        <v>1</v>
      </c>
      <c r="G29" s="3288">
        <v>148</v>
      </c>
      <c r="H29" s="3346">
        <f t="shared" si="2"/>
        <v>3256</v>
      </c>
      <c r="I29" s="3357"/>
    </row>
    <row r="30" spans="2:13" ht="24" customHeight="1">
      <c r="B30" s="3245">
        <v>29</v>
      </c>
      <c r="C30" s="3246" t="s">
        <v>46</v>
      </c>
      <c r="D30" s="3246"/>
      <c r="E30" s="3247"/>
      <c r="F30" s="3247" t="s">
        <v>47</v>
      </c>
      <c r="G30" s="3248"/>
      <c r="H30" s="3346">
        <f>1.17*12*479.6</f>
        <v>6733.584</v>
      </c>
      <c r="I30" s="3357"/>
      <c r="K30" s="3350"/>
      <c r="L30" s="3350"/>
      <c r="M30" t="s">
        <v>54</v>
      </c>
    </row>
    <row r="31" spans="2:12" ht="24" customHeight="1">
      <c r="B31" s="3245">
        <v>30</v>
      </c>
      <c r="C31" s="3358" t="s">
        <v>64</v>
      </c>
      <c r="D31" s="3358"/>
      <c r="E31" s="3359"/>
      <c r="F31" s="3359"/>
      <c r="G31" s="3364"/>
      <c r="H31" s="3361">
        <v>8500</v>
      </c>
      <c r="I31" s="3357"/>
      <c r="K31" s="3350"/>
      <c r="L31" s="3350"/>
    </row>
    <row r="32" spans="2:9" ht="12.75">
      <c r="B32" s="3272" t="s">
        <v>53</v>
      </c>
      <c r="C32" s="3365"/>
      <c r="D32" s="3365"/>
      <c r="E32" s="3365"/>
      <c r="F32" s="3365"/>
      <c r="G32" s="3366"/>
      <c r="H32" s="3367">
        <f>SUM(H4:H31)</f>
        <v>98022.00680000002</v>
      </c>
      <c r="I32" s="3363"/>
    </row>
    <row r="34" spans="8:9" ht="12.75">
      <c r="H34" s="3275"/>
      <c r="I34" t="s">
        <v>54</v>
      </c>
    </row>
    <row r="38" ht="12.75">
      <c r="E38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B1">
      <selection activeCell="A1" sqref="A1"/>
    </sheetView>
  </sheetViews>
  <sheetFormatPr defaultColWidth="9.140625" defaultRowHeight="12.75"/>
  <cols>
    <col min="1" max="1" width="0" style="3236" hidden="1" customWidth="1"/>
    <col min="2" max="2" width="5.57421875" style="3236" customWidth="1"/>
    <col min="3" max="3" width="40.28125" style="3236" customWidth="1"/>
    <col min="4" max="4" width="16.00390625" style="3236" customWidth="1"/>
    <col min="5" max="5" width="9.140625" style="3236" customWidth="1"/>
    <col min="6" max="6" width="10.28125" style="3236" customWidth="1"/>
    <col min="7" max="7" width="11.140625" style="3236" customWidth="1"/>
    <col min="8" max="8" width="11.7109375" style="3236" customWidth="1"/>
    <col min="9" max="9" width="6.421875" style="0" customWidth="1"/>
    <col min="10" max="10" width="0.9921875" style="0" customWidth="1"/>
    <col min="11" max="11" width="7.140625" style="0" customWidth="1"/>
    <col min="12" max="16384" width="8.28125" style="0" customWidth="1"/>
  </cols>
  <sheetData>
    <row r="1" spans="1:9" s="3238" customFormat="1" ht="53.25" customHeight="1">
      <c r="A1" s="3236"/>
      <c r="B1" s="3485" t="s">
        <v>379</v>
      </c>
      <c r="C1" s="3485"/>
      <c r="D1" s="3485"/>
      <c r="E1" s="3485"/>
      <c r="F1" s="3485"/>
      <c r="G1" s="3485"/>
      <c r="H1" s="3485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5"/>
    </row>
    <row r="3" spans="1:11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242" t="s">
        <v>7</v>
      </c>
      <c r="I3" s="3368"/>
      <c r="J3" s="3244"/>
      <c r="K3" s="3244"/>
    </row>
    <row r="4" spans="1:11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249">
        <f>E4*F4*G4</f>
        <v>5460</v>
      </c>
      <c r="I4" s="3250"/>
      <c r="J4" s="3244"/>
      <c r="K4" s="3244"/>
    </row>
    <row r="5" spans="1:11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0.3</v>
      </c>
      <c r="F5" s="3247">
        <v>1</v>
      </c>
      <c r="G5" s="3248">
        <v>6500</v>
      </c>
      <c r="H5" s="3249">
        <f aca="true" t="shared" si="0" ref="H5:H14">E5*F5*G5</f>
        <v>1950</v>
      </c>
      <c r="I5" s="3250"/>
      <c r="J5" s="3244"/>
      <c r="K5" s="3244"/>
    </row>
    <row r="6" spans="1:11" s="3238" customFormat="1" ht="24" customHeight="1">
      <c r="A6" s="3236"/>
      <c r="B6" s="3245">
        <v>3</v>
      </c>
      <c r="C6" s="3246" t="s">
        <v>380</v>
      </c>
      <c r="D6" s="3246" t="s">
        <v>15</v>
      </c>
      <c r="E6" s="3247">
        <v>0.5128</v>
      </c>
      <c r="F6" s="3247">
        <v>1</v>
      </c>
      <c r="G6" s="3248">
        <v>1500</v>
      </c>
      <c r="H6" s="3249">
        <f t="shared" si="0"/>
        <v>769.2</v>
      </c>
      <c r="I6" s="3250"/>
      <c r="J6" s="3244"/>
      <c r="K6" s="3244"/>
    </row>
    <row r="7" spans="1:11" s="3238" customFormat="1" ht="25.5" customHeight="1">
      <c r="A7" s="3236"/>
      <c r="B7" s="3245">
        <v>4</v>
      </c>
      <c r="C7" s="3246" t="s">
        <v>17</v>
      </c>
      <c r="D7" s="3246" t="s">
        <v>15</v>
      </c>
      <c r="E7" s="3247">
        <v>0.5128</v>
      </c>
      <c r="F7" s="3247">
        <v>2</v>
      </c>
      <c r="G7" s="3248">
        <v>1320</v>
      </c>
      <c r="H7" s="3249">
        <f t="shared" si="0"/>
        <v>1353.7920000000001</v>
      </c>
      <c r="I7" s="3250"/>
      <c r="J7" s="3244"/>
      <c r="K7" s="3244"/>
    </row>
    <row r="8" spans="1:11" s="3238" customFormat="1" ht="32.25" customHeight="1">
      <c r="A8" s="3236"/>
      <c r="B8" s="3245">
        <v>5</v>
      </c>
      <c r="C8" s="3246" t="s">
        <v>18</v>
      </c>
      <c r="D8" s="3246" t="s">
        <v>19</v>
      </c>
      <c r="E8" s="3247">
        <v>0.2</v>
      </c>
      <c r="F8" s="3247">
        <v>2</v>
      </c>
      <c r="G8" s="3248">
        <v>559.29</v>
      </c>
      <c r="H8" s="3249">
        <f t="shared" si="0"/>
        <v>223.716</v>
      </c>
      <c r="I8" s="3250"/>
      <c r="J8" s="3244"/>
      <c r="K8" s="3244"/>
    </row>
    <row r="9" spans="1:11" s="3238" customFormat="1" ht="35.25" customHeight="1">
      <c r="A9" s="3236"/>
      <c r="B9" s="3245">
        <v>6</v>
      </c>
      <c r="C9" s="3246" t="s">
        <v>20</v>
      </c>
      <c r="D9" s="3246" t="s">
        <v>15</v>
      </c>
      <c r="E9" s="3247">
        <v>0.5128</v>
      </c>
      <c r="F9" s="3247">
        <v>1</v>
      </c>
      <c r="G9" s="3248">
        <v>1099</v>
      </c>
      <c r="H9" s="3249">
        <f t="shared" si="0"/>
        <v>563.5672000000001</v>
      </c>
      <c r="I9" s="3250"/>
      <c r="J9" s="3244"/>
      <c r="K9" s="3244"/>
    </row>
    <row r="10" spans="1:11" s="3238" customFormat="1" ht="33.75" customHeight="1">
      <c r="A10" s="3236"/>
      <c r="B10" s="3245">
        <v>7</v>
      </c>
      <c r="C10" s="3246" t="s">
        <v>381</v>
      </c>
      <c r="D10" s="3246" t="s">
        <v>15</v>
      </c>
      <c r="E10" s="3247">
        <v>0.5128</v>
      </c>
      <c r="F10" s="3247">
        <v>1</v>
      </c>
      <c r="G10" s="3252">
        <v>1710</v>
      </c>
      <c r="H10" s="3249">
        <f t="shared" si="0"/>
        <v>876.888</v>
      </c>
      <c r="I10" s="3250"/>
      <c r="J10" s="3244"/>
      <c r="K10" s="3244"/>
    </row>
    <row r="11" spans="1:11" s="3238" customFormat="1" ht="33.75" customHeight="1">
      <c r="A11" s="3236"/>
      <c r="B11" s="3245">
        <v>8</v>
      </c>
      <c r="C11" s="3246" t="s">
        <v>26</v>
      </c>
      <c r="D11" s="3246" t="s">
        <v>9</v>
      </c>
      <c r="E11" s="3247">
        <v>1</v>
      </c>
      <c r="F11" s="3247">
        <v>1</v>
      </c>
      <c r="G11" s="3253">
        <v>850</v>
      </c>
      <c r="H11" s="3249">
        <f t="shared" si="0"/>
        <v>850</v>
      </c>
      <c r="I11" s="3250"/>
      <c r="J11" s="3244"/>
      <c r="K11" s="3244"/>
    </row>
    <row r="12" spans="1:11" s="3238" customFormat="1" ht="23.25" customHeight="1">
      <c r="A12" s="3236"/>
      <c r="B12" s="3245">
        <v>9</v>
      </c>
      <c r="C12" s="3246" t="s">
        <v>22</v>
      </c>
      <c r="D12" s="3246" t="s">
        <v>23</v>
      </c>
      <c r="E12" s="3247">
        <v>1</v>
      </c>
      <c r="F12" s="3247">
        <v>1</v>
      </c>
      <c r="G12" s="3248">
        <v>965</v>
      </c>
      <c r="H12" s="3249">
        <f t="shared" si="0"/>
        <v>965</v>
      </c>
      <c r="I12" s="3250"/>
      <c r="J12" s="3244"/>
      <c r="K12" s="3244"/>
    </row>
    <row r="13" spans="1:11" s="3238" customFormat="1" ht="24.75" customHeight="1">
      <c r="A13" s="3236"/>
      <c r="B13" s="3245">
        <v>10</v>
      </c>
      <c r="C13" s="3246" t="s">
        <v>25</v>
      </c>
      <c r="D13" s="3246" t="s">
        <v>15</v>
      </c>
      <c r="E13" s="3247">
        <v>0.5128</v>
      </c>
      <c r="F13" s="3247">
        <v>1</v>
      </c>
      <c r="G13" s="3253">
        <v>9936</v>
      </c>
      <c r="H13" s="3249">
        <f t="shared" si="0"/>
        <v>5095.1808</v>
      </c>
      <c r="I13" s="3250"/>
      <c r="J13" s="3244"/>
      <c r="K13" s="3244"/>
    </row>
    <row r="14" spans="1:11" s="3238" customFormat="1" ht="46.5" customHeight="1">
      <c r="A14" s="3236"/>
      <c r="B14" s="3245">
        <v>11</v>
      </c>
      <c r="C14" s="3246" t="s">
        <v>144</v>
      </c>
      <c r="D14" s="3246" t="s">
        <v>30</v>
      </c>
      <c r="E14" s="3247">
        <v>0.5128</v>
      </c>
      <c r="F14" s="3247">
        <v>1</v>
      </c>
      <c r="G14" s="3248">
        <v>8039</v>
      </c>
      <c r="H14" s="3249">
        <f t="shared" si="0"/>
        <v>4122.3992</v>
      </c>
      <c r="I14" s="3250"/>
      <c r="J14" s="3244"/>
      <c r="K14" s="3244"/>
    </row>
    <row r="15" spans="1:11" s="3238" customFormat="1" ht="39.75" customHeight="1">
      <c r="A15" s="3236"/>
      <c r="B15" s="3245">
        <v>12</v>
      </c>
      <c r="C15" s="3246" t="s">
        <v>32</v>
      </c>
      <c r="D15" s="3246" t="s">
        <v>33</v>
      </c>
      <c r="E15" s="3247">
        <v>180</v>
      </c>
      <c r="F15" s="3247" t="s">
        <v>34</v>
      </c>
      <c r="G15" s="3248">
        <v>22.39</v>
      </c>
      <c r="H15" s="3249">
        <f aca="true" t="shared" si="1" ref="H15:H21">E15*G15</f>
        <v>4030.2000000000003</v>
      </c>
      <c r="I15" s="3250"/>
      <c r="J15" s="3244"/>
      <c r="K15" s="3357"/>
    </row>
    <row r="16" spans="1:11" s="3238" customFormat="1" ht="38.25" customHeight="1">
      <c r="A16" s="3236"/>
      <c r="B16" s="3245">
        <v>13</v>
      </c>
      <c r="C16" s="3246" t="s">
        <v>35</v>
      </c>
      <c r="D16" s="3246" t="s">
        <v>36</v>
      </c>
      <c r="E16" s="3247">
        <v>0.2</v>
      </c>
      <c r="F16" s="3247" t="s">
        <v>34</v>
      </c>
      <c r="G16" s="3248">
        <v>408.6</v>
      </c>
      <c r="H16" s="3249">
        <f t="shared" si="1"/>
        <v>81.72000000000001</v>
      </c>
      <c r="I16" s="3250"/>
      <c r="J16" s="3244"/>
      <c r="K16" s="3244"/>
    </row>
    <row r="17" spans="1:11" s="3238" customFormat="1" ht="24.75" customHeight="1">
      <c r="A17" s="3236"/>
      <c r="B17" s="3245">
        <v>14</v>
      </c>
      <c r="C17" s="3246" t="s">
        <v>37</v>
      </c>
      <c r="D17" s="3246" t="s">
        <v>38</v>
      </c>
      <c r="E17" s="3247">
        <v>40</v>
      </c>
      <c r="F17" s="3247" t="s">
        <v>34</v>
      </c>
      <c r="G17" s="3248">
        <v>20.13</v>
      </c>
      <c r="H17" s="3249">
        <f t="shared" si="1"/>
        <v>805.1999999999999</v>
      </c>
      <c r="I17" s="3250"/>
      <c r="J17" s="3244"/>
      <c r="K17" s="3244"/>
    </row>
    <row r="18" spans="1:11" s="3238" customFormat="1" ht="36" customHeight="1">
      <c r="A18" s="3236"/>
      <c r="B18" s="3245">
        <v>15</v>
      </c>
      <c r="C18" s="3246" t="s">
        <v>39</v>
      </c>
      <c r="D18" s="3246" t="s">
        <v>33</v>
      </c>
      <c r="E18" s="3247">
        <v>90</v>
      </c>
      <c r="F18" s="3247" t="s">
        <v>34</v>
      </c>
      <c r="G18" s="3248">
        <v>41.8</v>
      </c>
      <c r="H18" s="3249">
        <f t="shared" si="1"/>
        <v>3761.9999999999995</v>
      </c>
      <c r="I18" s="3250"/>
      <c r="J18" s="3244"/>
      <c r="K18" s="3244"/>
    </row>
    <row r="19" spans="1:11" s="3238" customFormat="1" ht="33.75" customHeight="1">
      <c r="A19" s="3236"/>
      <c r="B19" s="3245">
        <v>16</v>
      </c>
      <c r="C19" s="3246" t="s">
        <v>40</v>
      </c>
      <c r="D19" s="3246" t="s">
        <v>38</v>
      </c>
      <c r="E19" s="3247">
        <v>10</v>
      </c>
      <c r="F19" s="3247" t="s">
        <v>34</v>
      </c>
      <c r="G19" s="3248">
        <v>170.7</v>
      </c>
      <c r="H19" s="3249">
        <f t="shared" si="1"/>
        <v>1707</v>
      </c>
      <c r="I19" s="3250"/>
      <c r="J19" s="3244"/>
      <c r="K19" s="3244"/>
    </row>
    <row r="20" spans="1:11" s="3238" customFormat="1" ht="33.75" customHeight="1">
      <c r="A20" s="3236"/>
      <c r="B20" s="3245">
        <v>17</v>
      </c>
      <c r="C20" s="3246" t="s">
        <v>42</v>
      </c>
      <c r="D20" s="3246" t="s">
        <v>38</v>
      </c>
      <c r="E20" s="3247">
        <v>15</v>
      </c>
      <c r="F20" s="3247" t="s">
        <v>34</v>
      </c>
      <c r="G20" s="3248">
        <v>36.39</v>
      </c>
      <c r="H20" s="3249">
        <f t="shared" si="1"/>
        <v>545.85</v>
      </c>
      <c r="I20" s="3250"/>
      <c r="J20" s="3244"/>
      <c r="K20" s="3244"/>
    </row>
    <row r="21" spans="1:11" s="3238" customFormat="1" ht="36" customHeight="1">
      <c r="A21" s="3236"/>
      <c r="B21" s="3245">
        <v>18</v>
      </c>
      <c r="C21" s="3246" t="s">
        <v>43</v>
      </c>
      <c r="D21" s="3246" t="s">
        <v>38</v>
      </c>
      <c r="E21" s="3247">
        <v>12</v>
      </c>
      <c r="F21" s="3247" t="s">
        <v>34</v>
      </c>
      <c r="G21" s="3248">
        <v>137</v>
      </c>
      <c r="H21" s="3249">
        <f t="shared" si="1"/>
        <v>1644</v>
      </c>
      <c r="I21" s="3250"/>
      <c r="J21" s="3244"/>
      <c r="K21" s="3244"/>
    </row>
    <row r="22" spans="2:11" ht="29.25" customHeight="1">
      <c r="B22" s="3245">
        <v>19</v>
      </c>
      <c r="C22" s="3246" t="s">
        <v>50</v>
      </c>
      <c r="D22" s="3246" t="s">
        <v>15</v>
      </c>
      <c r="E22" s="3247">
        <v>0.5128</v>
      </c>
      <c r="F22" s="3247">
        <v>12</v>
      </c>
      <c r="G22" s="3248">
        <v>3290</v>
      </c>
      <c r="H22" s="3249">
        <f aca="true" t="shared" si="2" ref="H22:H30">E22*F22*G22</f>
        <v>20245.344000000005</v>
      </c>
      <c r="I22" s="3250"/>
      <c r="J22" s="3261"/>
      <c r="K22" s="3261"/>
    </row>
    <row r="23" spans="2:11" ht="29.25" customHeight="1">
      <c r="B23" s="3245">
        <v>20</v>
      </c>
      <c r="C23" s="3246" t="s">
        <v>46</v>
      </c>
      <c r="D23" s="3246"/>
      <c r="E23" s="3247"/>
      <c r="F23" s="3247" t="s">
        <v>47</v>
      </c>
      <c r="G23" s="3248"/>
      <c r="H23" s="3249">
        <f>1.28*12*512.8</f>
        <v>7876.607999999999</v>
      </c>
      <c r="I23" s="3250"/>
      <c r="J23" s="3261"/>
      <c r="K23" s="3261"/>
    </row>
    <row r="24" spans="2:11" ht="29.25" customHeight="1">
      <c r="B24" s="3245">
        <v>21</v>
      </c>
      <c r="C24" s="3358" t="s">
        <v>240</v>
      </c>
      <c r="D24" s="3246" t="s">
        <v>38</v>
      </c>
      <c r="E24" s="3247">
        <v>512.8</v>
      </c>
      <c r="F24" s="3247">
        <v>12</v>
      </c>
      <c r="G24" s="3287">
        <v>0.21</v>
      </c>
      <c r="H24" s="3249">
        <f>E24*F24*G24</f>
        <v>1292.2559999999999</v>
      </c>
      <c r="I24" s="3250"/>
      <c r="J24" s="3261"/>
      <c r="K24" s="3261"/>
    </row>
    <row r="25" spans="2:11" ht="29.25" customHeight="1">
      <c r="B25" s="3245">
        <v>22</v>
      </c>
      <c r="C25" s="3246" t="s">
        <v>64</v>
      </c>
      <c r="D25" s="3246"/>
      <c r="E25" s="3247"/>
      <c r="F25" s="3247"/>
      <c r="G25" s="3248"/>
      <c r="H25" s="3249">
        <v>23000</v>
      </c>
      <c r="I25" s="3250"/>
      <c r="J25" s="3261"/>
      <c r="K25" s="3261"/>
    </row>
    <row r="26" spans="1:11" s="3238" customFormat="1" ht="18" customHeight="1">
      <c r="A26" s="3236"/>
      <c r="B26" s="3245">
        <v>23</v>
      </c>
      <c r="C26" s="3246" t="s">
        <v>127</v>
      </c>
      <c r="D26" s="3246" t="s">
        <v>66</v>
      </c>
      <c r="E26" s="3288">
        <v>7</v>
      </c>
      <c r="F26" s="3288">
        <v>1</v>
      </c>
      <c r="G26" s="3288">
        <v>752.6</v>
      </c>
      <c r="H26" s="3249">
        <f t="shared" si="2"/>
        <v>5268.2</v>
      </c>
      <c r="I26" s="3250"/>
      <c r="J26" s="3244"/>
      <c r="K26" s="3244"/>
    </row>
    <row r="27" spans="1:11" s="3238" customFormat="1" ht="18" customHeight="1">
      <c r="A27" s="3236"/>
      <c r="B27" s="3245">
        <v>24</v>
      </c>
      <c r="C27" s="3246" t="s">
        <v>161</v>
      </c>
      <c r="D27" s="3246" t="s">
        <v>66</v>
      </c>
      <c r="E27" s="3288">
        <v>4</v>
      </c>
      <c r="F27" s="3288">
        <v>1</v>
      </c>
      <c r="G27" s="3288">
        <v>982.88</v>
      </c>
      <c r="H27" s="3249">
        <f t="shared" si="2"/>
        <v>3931.52</v>
      </c>
      <c r="I27" s="3250"/>
      <c r="J27" s="3244"/>
      <c r="K27" s="3244"/>
    </row>
    <row r="28" spans="1:11" s="3238" customFormat="1" ht="22.5" customHeight="1">
      <c r="A28" s="3236"/>
      <c r="B28" s="3245">
        <v>25</v>
      </c>
      <c r="C28" s="3246" t="s">
        <v>160</v>
      </c>
      <c r="D28" s="3246" t="s">
        <v>75</v>
      </c>
      <c r="E28" s="3288">
        <v>2</v>
      </c>
      <c r="F28" s="3288">
        <v>1</v>
      </c>
      <c r="G28" s="3288">
        <v>531</v>
      </c>
      <c r="H28" s="3249">
        <f t="shared" si="2"/>
        <v>1062</v>
      </c>
      <c r="I28" s="3250"/>
      <c r="J28" s="3244"/>
      <c r="K28" s="3244"/>
    </row>
    <row r="29" spans="1:11" s="3238" customFormat="1" ht="24" customHeight="1">
      <c r="A29" s="3236"/>
      <c r="B29" s="3245">
        <v>26</v>
      </c>
      <c r="C29" s="3255" t="s">
        <v>147</v>
      </c>
      <c r="D29" s="3255" t="s">
        <v>38</v>
      </c>
      <c r="E29" s="3256">
        <v>12</v>
      </c>
      <c r="F29" s="3256">
        <v>1</v>
      </c>
      <c r="G29" s="3256">
        <v>484</v>
      </c>
      <c r="H29" s="3257">
        <f t="shared" si="2"/>
        <v>5808</v>
      </c>
      <c r="I29" s="3250"/>
      <c r="J29" s="3244"/>
      <c r="K29" s="3244"/>
    </row>
    <row r="30" spans="1:11" s="3238" customFormat="1" ht="24" customHeight="1">
      <c r="A30" s="3236"/>
      <c r="B30" s="3369">
        <v>27</v>
      </c>
      <c r="C30" s="3246" t="s">
        <v>148</v>
      </c>
      <c r="D30" s="3246" t="s">
        <v>38</v>
      </c>
      <c r="E30" s="3288">
        <v>12</v>
      </c>
      <c r="F30" s="3288">
        <v>1</v>
      </c>
      <c r="G30" s="3288">
        <v>148</v>
      </c>
      <c r="H30" s="3370">
        <f t="shared" si="2"/>
        <v>1776</v>
      </c>
      <c r="I30" s="3250"/>
      <c r="J30" s="3244"/>
      <c r="K30" s="3244"/>
    </row>
    <row r="31" spans="2:11" ht="12.75">
      <c r="B31" s="3272" t="s">
        <v>53</v>
      </c>
      <c r="C31" s="3351"/>
      <c r="D31" s="3351"/>
      <c r="E31" s="3351"/>
      <c r="F31" s="3351"/>
      <c r="G31" s="3352"/>
      <c r="H31" s="3371">
        <f>SUM(H4:H30)</f>
        <v>105065.64120000001</v>
      </c>
      <c r="I31" s="3243"/>
      <c r="J31" s="3261"/>
      <c r="K31" s="3261"/>
    </row>
    <row r="33" spans="8:9" ht="12.75">
      <c r="H33" s="3275"/>
      <c r="I33" t="s">
        <v>54</v>
      </c>
    </row>
    <row r="34" ht="12.75">
      <c r="D34" s="3236" t="s">
        <v>54</v>
      </c>
    </row>
    <row r="35" ht="12.75">
      <c r="D35" s="3236" t="s">
        <v>54</v>
      </c>
    </row>
    <row r="37" ht="12.75">
      <c r="E37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B1">
      <selection activeCell="A1" sqref="A1"/>
    </sheetView>
  </sheetViews>
  <sheetFormatPr defaultColWidth="9.140625" defaultRowHeight="12.75"/>
  <cols>
    <col min="1" max="1" width="0" style="3236" hidden="1" customWidth="1"/>
    <col min="2" max="2" width="6.00390625" style="3236" customWidth="1"/>
    <col min="3" max="3" width="38.28125" style="3236" customWidth="1"/>
    <col min="4" max="4" width="15.7109375" style="3236" customWidth="1"/>
    <col min="5" max="5" width="9.8515625" style="3236" customWidth="1"/>
    <col min="6" max="6" width="11.8515625" style="3236" customWidth="1"/>
    <col min="7" max="7" width="10.140625" style="3236" customWidth="1"/>
    <col min="8" max="8" width="11.00390625" style="3236" customWidth="1"/>
    <col min="9" max="9" width="8.57421875" style="0" customWidth="1"/>
    <col min="10" max="10" width="4.57421875" style="0" customWidth="1"/>
    <col min="11" max="16384" width="8.28125" style="0" customWidth="1"/>
  </cols>
  <sheetData>
    <row r="1" spans="1:9" s="3238" customFormat="1" ht="53.25" customHeight="1">
      <c r="A1" s="3236"/>
      <c r="B1" s="3487" t="s">
        <v>382</v>
      </c>
      <c r="C1" s="3487"/>
      <c r="D1" s="3487"/>
      <c r="E1" s="3487"/>
      <c r="F1" s="3487"/>
      <c r="G1" s="3487"/>
      <c r="H1" s="3487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6"/>
    </row>
    <row r="3" spans="1:9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72" t="s">
        <v>7</v>
      </c>
      <c r="I3" s="3356"/>
    </row>
    <row r="4" spans="1:21" s="3238" customFormat="1" ht="24.75" customHeight="1">
      <c r="A4" s="3345"/>
      <c r="B4" s="3245">
        <v>1</v>
      </c>
      <c r="C4" s="3373" t="s">
        <v>8</v>
      </c>
      <c r="D4" s="3373" t="s">
        <v>9</v>
      </c>
      <c r="E4" s="3247">
        <v>1</v>
      </c>
      <c r="F4" s="3247">
        <v>1</v>
      </c>
      <c r="G4" s="3248">
        <v>5460</v>
      </c>
      <c r="H4" s="3374">
        <f aca="true" t="shared" si="0" ref="H4:H13">E4*F4*G4</f>
        <v>5460</v>
      </c>
      <c r="I4" s="3357"/>
      <c r="J4" s="3244"/>
      <c r="K4" s="3244"/>
      <c r="L4" s="3244"/>
      <c r="M4" s="3244"/>
      <c r="N4" s="3244"/>
      <c r="O4" s="3244"/>
      <c r="P4" s="3244"/>
      <c r="Q4" s="3244"/>
      <c r="R4" s="3244"/>
      <c r="S4" s="3244"/>
      <c r="T4" s="3244"/>
      <c r="U4" s="3244"/>
    </row>
    <row r="5" spans="1:21" s="3238" customFormat="1" ht="25.5" customHeight="1">
      <c r="A5" s="3236"/>
      <c r="B5" s="3245">
        <v>2</v>
      </c>
      <c r="C5" s="3373" t="s">
        <v>10</v>
      </c>
      <c r="D5" s="3373" t="s">
        <v>11</v>
      </c>
      <c r="E5" s="3247">
        <v>0.1</v>
      </c>
      <c r="F5" s="3247">
        <v>2</v>
      </c>
      <c r="G5" s="3248">
        <v>6500</v>
      </c>
      <c r="H5" s="3370">
        <f t="shared" si="0"/>
        <v>1300</v>
      </c>
      <c r="I5" s="3357"/>
      <c r="J5" s="3244"/>
      <c r="K5" s="3244"/>
      <c r="L5" s="3244"/>
      <c r="M5" s="3244"/>
      <c r="N5" s="3244"/>
      <c r="O5" s="3244"/>
      <c r="P5" s="3244"/>
      <c r="Q5" s="3244"/>
      <c r="R5" s="3244"/>
      <c r="S5" s="3244"/>
      <c r="T5" s="3244"/>
      <c r="U5" s="3244"/>
    </row>
    <row r="6" spans="1:21" s="3238" customFormat="1" ht="24" customHeight="1">
      <c r="A6" s="3236"/>
      <c r="B6" s="3245">
        <v>3</v>
      </c>
      <c r="C6" s="3373" t="s">
        <v>14</v>
      </c>
      <c r="D6" s="3373" t="s">
        <v>15</v>
      </c>
      <c r="E6" s="3247">
        <v>0.3745</v>
      </c>
      <c r="F6" s="3247">
        <v>1</v>
      </c>
      <c r="G6" s="3248">
        <v>1500</v>
      </c>
      <c r="H6" s="3370">
        <f t="shared" si="0"/>
        <v>561.75</v>
      </c>
      <c r="I6" s="3357"/>
      <c r="J6" s="3244"/>
      <c r="K6" s="3244"/>
      <c r="L6" s="3244"/>
      <c r="M6" s="3244"/>
      <c r="N6" s="3244"/>
      <c r="O6" s="3244"/>
      <c r="P6" s="3244"/>
      <c r="Q6" s="3244"/>
      <c r="R6" s="3244"/>
      <c r="S6" s="3244"/>
      <c r="T6" s="3244"/>
      <c r="U6" s="3244"/>
    </row>
    <row r="7" spans="1:21" s="3238" customFormat="1" ht="25.5" customHeight="1">
      <c r="A7" s="3236"/>
      <c r="B7" s="3245">
        <v>4</v>
      </c>
      <c r="C7" s="3373" t="s">
        <v>17</v>
      </c>
      <c r="D7" s="3373" t="s">
        <v>15</v>
      </c>
      <c r="E7" s="3247">
        <v>0.3745</v>
      </c>
      <c r="F7" s="3247">
        <v>1</v>
      </c>
      <c r="G7" s="3248">
        <v>1320</v>
      </c>
      <c r="H7" s="3370">
        <f t="shared" si="0"/>
        <v>494.34</v>
      </c>
      <c r="I7" s="3357"/>
      <c r="J7" s="3244"/>
      <c r="K7" s="3244"/>
      <c r="L7" s="3244"/>
      <c r="M7" s="3244"/>
      <c r="N7" s="3244"/>
      <c r="O7" s="3244"/>
      <c r="P7" s="3244"/>
      <c r="Q7" s="3244"/>
      <c r="R7" s="3244"/>
      <c r="S7" s="3244"/>
      <c r="T7" s="3244"/>
      <c r="U7" s="3244"/>
    </row>
    <row r="8" spans="1:21" s="3238" customFormat="1" ht="54.75" customHeight="1">
      <c r="A8" s="3236"/>
      <c r="B8" s="3245">
        <v>5</v>
      </c>
      <c r="C8" s="3373" t="s">
        <v>20</v>
      </c>
      <c r="D8" s="3373" t="s">
        <v>15</v>
      </c>
      <c r="E8" s="3247">
        <v>0.3745</v>
      </c>
      <c r="F8" s="3247">
        <v>1</v>
      </c>
      <c r="G8" s="3248">
        <v>1099</v>
      </c>
      <c r="H8" s="3370">
        <f t="shared" si="0"/>
        <v>411.5755</v>
      </c>
      <c r="I8" s="3357"/>
      <c r="J8" s="3244"/>
      <c r="K8" s="3244"/>
      <c r="L8" s="3244"/>
      <c r="M8" s="3244"/>
      <c r="N8" s="3244"/>
      <c r="O8" s="3244"/>
      <c r="P8" s="3244"/>
      <c r="Q8" s="3244"/>
      <c r="R8" s="3244"/>
      <c r="S8" s="3244"/>
      <c r="T8" s="3244"/>
      <c r="U8" s="3244"/>
    </row>
    <row r="9" spans="1:21" s="3238" customFormat="1" ht="44.25" customHeight="1">
      <c r="A9" s="3236"/>
      <c r="B9" s="3245">
        <v>6</v>
      </c>
      <c r="C9" s="3373" t="s">
        <v>105</v>
      </c>
      <c r="D9" s="3373" t="s">
        <v>15</v>
      </c>
      <c r="E9" s="3247">
        <v>0.3745</v>
      </c>
      <c r="F9" s="3247">
        <v>1</v>
      </c>
      <c r="G9" s="3253">
        <v>1710</v>
      </c>
      <c r="H9" s="3370">
        <f t="shared" si="0"/>
        <v>640.395</v>
      </c>
      <c r="I9" s="3357"/>
      <c r="J9" s="3244"/>
      <c r="K9" s="3244"/>
      <c r="L9" s="3244"/>
      <c r="M9" s="3244"/>
      <c r="N9" s="3244"/>
      <c r="O9" s="3244"/>
      <c r="P9" s="3244"/>
      <c r="Q9" s="3244"/>
      <c r="R9" s="3244"/>
      <c r="S9" s="3244"/>
      <c r="T9" s="3244"/>
      <c r="U9" s="3244"/>
    </row>
    <row r="10" spans="1:21" s="3238" customFormat="1" ht="33.75" customHeight="1">
      <c r="A10" s="3236"/>
      <c r="B10" s="3245">
        <v>7</v>
      </c>
      <c r="C10" s="3373" t="s">
        <v>26</v>
      </c>
      <c r="D10" s="3373" t="s">
        <v>9</v>
      </c>
      <c r="E10" s="3247">
        <v>1</v>
      </c>
      <c r="F10" s="3247">
        <v>1</v>
      </c>
      <c r="G10" s="3253">
        <v>850</v>
      </c>
      <c r="H10" s="3370">
        <f t="shared" si="0"/>
        <v>850</v>
      </c>
      <c r="I10" s="3357"/>
      <c r="J10" s="3244"/>
      <c r="K10" s="3244"/>
      <c r="L10" s="3244"/>
      <c r="M10" s="3244"/>
      <c r="N10" s="3244"/>
      <c r="O10" s="3244"/>
      <c r="P10" s="3244"/>
      <c r="Q10" s="3244"/>
      <c r="R10" s="3244"/>
      <c r="S10" s="3244"/>
      <c r="T10" s="3244"/>
      <c r="U10" s="3244"/>
    </row>
    <row r="11" spans="1:21" s="3238" customFormat="1" ht="30.75" customHeight="1">
      <c r="A11" s="3236"/>
      <c r="B11" s="3245">
        <v>8</v>
      </c>
      <c r="C11" s="3373" t="s">
        <v>22</v>
      </c>
      <c r="D11" s="3373" t="s">
        <v>23</v>
      </c>
      <c r="E11" s="3247">
        <v>1</v>
      </c>
      <c r="F11" s="3247">
        <v>1</v>
      </c>
      <c r="G11" s="3248">
        <v>965</v>
      </c>
      <c r="H11" s="3370">
        <f t="shared" si="0"/>
        <v>965</v>
      </c>
      <c r="I11" s="3357"/>
      <c r="J11" s="3244"/>
      <c r="K11" s="3244"/>
      <c r="L11" s="3244"/>
      <c r="M11" s="3244"/>
      <c r="N11" s="3244"/>
      <c r="O11" s="3244"/>
      <c r="P11" s="3244"/>
      <c r="Q11" s="3244"/>
      <c r="R11" s="3244"/>
      <c r="S11" s="3244"/>
      <c r="T11" s="3244"/>
      <c r="U11" s="3244"/>
    </row>
    <row r="12" spans="1:21" s="3238" customFormat="1" ht="24.75" customHeight="1">
      <c r="A12" s="3236"/>
      <c r="B12" s="3245">
        <v>9</v>
      </c>
      <c r="C12" s="3373" t="s">
        <v>25</v>
      </c>
      <c r="D12" s="3373" t="s">
        <v>15</v>
      </c>
      <c r="E12" s="3247">
        <v>0.3745</v>
      </c>
      <c r="F12" s="3247">
        <v>1</v>
      </c>
      <c r="G12" s="3253">
        <v>9936</v>
      </c>
      <c r="H12" s="3370">
        <f t="shared" si="0"/>
        <v>3721.032</v>
      </c>
      <c r="I12" s="3357"/>
      <c r="J12" s="3244"/>
      <c r="K12" s="3244"/>
      <c r="L12" s="3244"/>
      <c r="M12" s="3244"/>
      <c r="N12" s="3244"/>
      <c r="O12" s="3244"/>
      <c r="P12" s="3244"/>
      <c r="Q12" s="3244"/>
      <c r="R12" s="3244"/>
      <c r="S12" s="3244"/>
      <c r="T12" s="3244"/>
      <c r="U12" s="3244"/>
    </row>
    <row r="13" spans="1:21" s="3238" customFormat="1" ht="46.5" customHeight="1">
      <c r="A13" s="3236"/>
      <c r="B13" s="3245">
        <v>10</v>
      </c>
      <c r="C13" s="3373" t="s">
        <v>144</v>
      </c>
      <c r="D13" s="3373" t="s">
        <v>30</v>
      </c>
      <c r="E13" s="3247">
        <v>0.3745</v>
      </c>
      <c r="F13" s="3247">
        <v>1</v>
      </c>
      <c r="G13" s="3248">
        <v>14039</v>
      </c>
      <c r="H13" s="3370">
        <f t="shared" si="0"/>
        <v>5257.6055</v>
      </c>
      <c r="I13" s="3357"/>
      <c r="J13" s="3244"/>
      <c r="K13" s="3244"/>
      <c r="L13" s="3244"/>
      <c r="M13" s="3244"/>
      <c r="N13" s="3244"/>
      <c r="O13" s="3244"/>
      <c r="P13" s="3244"/>
      <c r="Q13" s="3244"/>
      <c r="R13" s="3244"/>
      <c r="S13" s="3244"/>
      <c r="T13" s="3244"/>
      <c r="U13" s="3244"/>
    </row>
    <row r="14" spans="1:21" s="3238" customFormat="1" ht="39.75" customHeight="1">
      <c r="A14" s="3236"/>
      <c r="B14" s="3245">
        <v>11</v>
      </c>
      <c r="C14" s="3373" t="s">
        <v>32</v>
      </c>
      <c r="D14" s="3373" t="s">
        <v>33</v>
      </c>
      <c r="E14" s="3247">
        <v>130</v>
      </c>
      <c r="F14" s="3247" t="s">
        <v>34</v>
      </c>
      <c r="G14" s="3248">
        <v>22.39</v>
      </c>
      <c r="H14" s="3370">
        <f aca="true" t="shared" si="1" ref="H14:H20">E14*G14</f>
        <v>2910.7000000000003</v>
      </c>
      <c r="I14" s="3357"/>
      <c r="J14" s="3244"/>
      <c r="K14" s="3357"/>
      <c r="L14" s="3244"/>
      <c r="M14" s="3244"/>
      <c r="N14" s="3244"/>
      <c r="O14" s="3244"/>
      <c r="P14" s="3244"/>
      <c r="Q14" s="3244"/>
      <c r="R14" s="3244"/>
      <c r="S14" s="3244"/>
      <c r="T14" s="3244"/>
      <c r="U14" s="3244"/>
    </row>
    <row r="15" spans="1:21" s="3238" customFormat="1" ht="38.25" customHeight="1">
      <c r="A15" s="3236"/>
      <c r="B15" s="3245">
        <v>12</v>
      </c>
      <c r="C15" s="3373" t="s">
        <v>35</v>
      </c>
      <c r="D15" s="3373" t="s">
        <v>36</v>
      </c>
      <c r="E15" s="3247">
        <v>0.2</v>
      </c>
      <c r="F15" s="3247" t="s">
        <v>34</v>
      </c>
      <c r="G15" s="3248">
        <v>408.6</v>
      </c>
      <c r="H15" s="3370">
        <f t="shared" si="1"/>
        <v>81.72000000000001</v>
      </c>
      <c r="I15" s="3357"/>
      <c r="J15" s="3244"/>
      <c r="K15" s="3244"/>
      <c r="L15" s="3244"/>
      <c r="M15" s="3244"/>
      <c r="N15" s="3244"/>
      <c r="O15" s="3244"/>
      <c r="P15" s="3244"/>
      <c r="Q15" s="3244"/>
      <c r="R15" s="3244"/>
      <c r="S15" s="3244"/>
      <c r="T15" s="3244"/>
      <c r="U15" s="3244"/>
    </row>
    <row r="16" spans="1:21" s="3238" customFormat="1" ht="24.75" customHeight="1">
      <c r="A16" s="3236"/>
      <c r="B16" s="3245">
        <v>13</v>
      </c>
      <c r="C16" s="3373" t="s">
        <v>37</v>
      </c>
      <c r="D16" s="3373" t="s">
        <v>38</v>
      </c>
      <c r="E16" s="3247">
        <v>50</v>
      </c>
      <c r="F16" s="3247" t="s">
        <v>34</v>
      </c>
      <c r="G16" s="3248">
        <v>20.13</v>
      </c>
      <c r="H16" s="3370">
        <f t="shared" si="1"/>
        <v>1006.5</v>
      </c>
      <c r="I16" s="3357"/>
      <c r="J16" s="3244"/>
      <c r="K16" s="3244"/>
      <c r="L16" s="3244"/>
      <c r="M16" s="3244"/>
      <c r="N16" s="3244"/>
      <c r="O16" s="3244"/>
      <c r="P16" s="3244"/>
      <c r="Q16" s="3244"/>
      <c r="R16" s="3244"/>
      <c r="S16" s="3244"/>
      <c r="T16" s="3244"/>
      <c r="U16" s="3244"/>
    </row>
    <row r="17" spans="1:21" s="3238" customFormat="1" ht="36" customHeight="1">
      <c r="A17" s="3236"/>
      <c r="B17" s="3245">
        <v>14</v>
      </c>
      <c r="C17" s="3373" t="s">
        <v>39</v>
      </c>
      <c r="D17" s="3373" t="s">
        <v>33</v>
      </c>
      <c r="E17" s="3247">
        <v>70</v>
      </c>
      <c r="F17" s="3247" t="s">
        <v>34</v>
      </c>
      <c r="G17" s="3248">
        <v>41.8</v>
      </c>
      <c r="H17" s="3370">
        <f t="shared" si="1"/>
        <v>2926</v>
      </c>
      <c r="I17" s="3357"/>
      <c r="J17" s="3244"/>
      <c r="K17" s="3244"/>
      <c r="L17" s="3244"/>
      <c r="M17" s="3244"/>
      <c r="N17" s="3244"/>
      <c r="O17" s="3244"/>
      <c r="P17" s="3244"/>
      <c r="Q17" s="3244"/>
      <c r="R17" s="3244"/>
      <c r="S17" s="3244"/>
      <c r="T17" s="3244"/>
      <c r="U17" s="3244"/>
    </row>
    <row r="18" spans="1:21" s="3238" customFormat="1" ht="33.75" customHeight="1">
      <c r="A18" s="3236"/>
      <c r="B18" s="3245">
        <v>15</v>
      </c>
      <c r="C18" s="3373" t="s">
        <v>40</v>
      </c>
      <c r="D18" s="3373" t="s">
        <v>38</v>
      </c>
      <c r="E18" s="3247">
        <v>5</v>
      </c>
      <c r="F18" s="3247" t="s">
        <v>34</v>
      </c>
      <c r="G18" s="3248">
        <v>170.7</v>
      </c>
      <c r="H18" s="3370">
        <f t="shared" si="1"/>
        <v>853.5</v>
      </c>
      <c r="I18" s="3357"/>
      <c r="J18" s="3244"/>
      <c r="K18" s="3244"/>
      <c r="L18" s="3244"/>
      <c r="M18" s="3244"/>
      <c r="N18" s="3244"/>
      <c r="O18" s="3244"/>
      <c r="P18" s="3244"/>
      <c r="Q18" s="3244"/>
      <c r="R18" s="3244"/>
      <c r="S18" s="3244"/>
      <c r="T18" s="3244"/>
      <c r="U18" s="3244"/>
    </row>
    <row r="19" spans="1:21" s="3238" customFormat="1" ht="33.75" customHeight="1">
      <c r="A19" s="3236"/>
      <c r="B19" s="3245">
        <v>16</v>
      </c>
      <c r="C19" s="3373" t="s">
        <v>42</v>
      </c>
      <c r="D19" s="3373" t="s">
        <v>38</v>
      </c>
      <c r="E19" s="3247">
        <v>15</v>
      </c>
      <c r="F19" s="3247" t="s">
        <v>34</v>
      </c>
      <c r="G19" s="3248">
        <v>36.39</v>
      </c>
      <c r="H19" s="3370">
        <f t="shared" si="1"/>
        <v>545.85</v>
      </c>
      <c r="I19" s="3357"/>
      <c r="J19" s="3244"/>
      <c r="K19" s="3244"/>
      <c r="L19" s="3244"/>
      <c r="M19" s="3244"/>
      <c r="N19" s="3244"/>
      <c r="O19" s="3244"/>
      <c r="P19" s="3244"/>
      <c r="Q19" s="3244"/>
      <c r="R19" s="3244"/>
      <c r="S19" s="3244"/>
      <c r="T19" s="3244"/>
      <c r="U19" s="3244"/>
    </row>
    <row r="20" spans="1:21" s="3238" customFormat="1" ht="36" customHeight="1">
      <c r="A20" s="3236"/>
      <c r="B20" s="3245">
        <v>17</v>
      </c>
      <c r="C20" s="3373" t="s">
        <v>43</v>
      </c>
      <c r="D20" s="3373" t="s">
        <v>38</v>
      </c>
      <c r="E20" s="3247">
        <v>10</v>
      </c>
      <c r="F20" s="3247" t="s">
        <v>34</v>
      </c>
      <c r="G20" s="3248">
        <v>137</v>
      </c>
      <c r="H20" s="3370">
        <f t="shared" si="1"/>
        <v>1370</v>
      </c>
      <c r="I20" s="3357"/>
      <c r="J20" s="3244"/>
      <c r="K20" s="3244"/>
      <c r="L20" s="3244"/>
      <c r="M20" s="3244"/>
      <c r="N20" s="3244"/>
      <c r="O20" s="3244"/>
      <c r="P20" s="3244"/>
      <c r="Q20" s="3244"/>
      <c r="R20" s="3244"/>
      <c r="S20" s="3244"/>
      <c r="T20" s="3244"/>
      <c r="U20" s="3244"/>
    </row>
    <row r="21" spans="2:21" ht="29.25" customHeight="1">
      <c r="B21" s="3245">
        <v>20</v>
      </c>
      <c r="C21" s="3373" t="s">
        <v>50</v>
      </c>
      <c r="D21" s="3373" t="s">
        <v>15</v>
      </c>
      <c r="E21" s="3247">
        <v>0.3745</v>
      </c>
      <c r="F21" s="3247">
        <v>12</v>
      </c>
      <c r="G21" s="3248">
        <v>3290</v>
      </c>
      <c r="H21" s="3370">
        <f>E21*F21*G21</f>
        <v>14785.259999999998</v>
      </c>
      <c r="I21" s="3357"/>
      <c r="J21" s="3261"/>
      <c r="K21" s="3261"/>
      <c r="L21" s="3261"/>
      <c r="M21" s="3261"/>
      <c r="N21" s="3261"/>
      <c r="O21" s="3261"/>
      <c r="P21" s="3261"/>
      <c r="Q21" s="3261"/>
      <c r="R21" s="3261"/>
      <c r="S21" s="3261"/>
      <c r="T21" s="3261"/>
      <c r="U21" s="3261"/>
    </row>
    <row r="22" spans="2:21" ht="29.25" customHeight="1">
      <c r="B22" s="3245">
        <v>21</v>
      </c>
      <c r="C22" s="3375" t="s">
        <v>46</v>
      </c>
      <c r="D22" s="3375"/>
      <c r="E22" s="3376"/>
      <c r="F22" s="3376" t="s">
        <v>47</v>
      </c>
      <c r="G22" s="3364"/>
      <c r="H22" s="3377">
        <f>1.39*12*374.5</f>
        <v>6246.66</v>
      </c>
      <c r="I22" s="3357"/>
      <c r="J22" s="3261"/>
      <c r="K22" s="3261"/>
      <c r="L22" s="3261"/>
      <c r="M22" s="3261"/>
      <c r="N22" s="3261"/>
      <c r="O22" s="3261"/>
      <c r="P22" s="3261"/>
      <c r="Q22" s="3261"/>
      <c r="R22" s="3261"/>
      <c r="S22" s="3261"/>
      <c r="T22" s="3261"/>
      <c r="U22" s="3261"/>
    </row>
    <row r="23" spans="2:21" ht="29.25" customHeight="1">
      <c r="B23" s="3245">
        <v>22</v>
      </c>
      <c r="C23" s="3373" t="s">
        <v>240</v>
      </c>
      <c r="D23" s="3373" t="s">
        <v>38</v>
      </c>
      <c r="E23" s="3247">
        <v>374.5</v>
      </c>
      <c r="F23" s="3247">
        <v>12</v>
      </c>
      <c r="G23" s="3248">
        <v>0.21</v>
      </c>
      <c r="H23" s="3370">
        <f>E23*F23*G23</f>
        <v>943.74</v>
      </c>
      <c r="I23" s="3357"/>
      <c r="J23" s="3261"/>
      <c r="K23" s="3261"/>
      <c r="L23" s="3261"/>
      <c r="M23" s="3261"/>
      <c r="N23" s="3261"/>
      <c r="O23" s="3261"/>
      <c r="P23" s="3261"/>
      <c r="Q23" s="3261"/>
      <c r="R23" s="3261"/>
      <c r="S23" s="3261"/>
      <c r="T23" s="3261"/>
      <c r="U23" s="3261"/>
    </row>
    <row r="24" spans="2:21" ht="29.25" customHeight="1">
      <c r="B24" s="3245">
        <v>23</v>
      </c>
      <c r="C24" s="3378" t="s">
        <v>51</v>
      </c>
      <c r="D24" s="3373"/>
      <c r="E24" s="3247"/>
      <c r="F24" s="3247"/>
      <c r="G24" s="3248"/>
      <c r="H24" s="3370">
        <v>5722</v>
      </c>
      <c r="I24" s="3357"/>
      <c r="J24" s="3261"/>
      <c r="K24" s="3261"/>
      <c r="L24" s="3261"/>
      <c r="M24" s="3261"/>
      <c r="N24" s="3261"/>
      <c r="O24" s="3261"/>
      <c r="P24" s="3261"/>
      <c r="Q24" s="3261"/>
      <c r="R24" s="3261"/>
      <c r="S24" s="3261"/>
      <c r="T24" s="3261"/>
      <c r="U24" s="3261"/>
    </row>
    <row r="25" spans="1:21" s="3238" customFormat="1" ht="22.5" customHeight="1">
      <c r="A25" s="3236"/>
      <c r="B25" s="3245">
        <v>24</v>
      </c>
      <c r="C25" s="3373" t="s">
        <v>160</v>
      </c>
      <c r="D25" s="3373" t="s">
        <v>75</v>
      </c>
      <c r="E25" s="3288">
        <v>4</v>
      </c>
      <c r="F25" s="3288">
        <v>1</v>
      </c>
      <c r="G25" s="3288">
        <v>531</v>
      </c>
      <c r="H25" s="3370">
        <f>E25*F25*G25</f>
        <v>2124</v>
      </c>
      <c r="I25" s="3357"/>
      <c r="J25" s="3244"/>
      <c r="K25" s="3244"/>
      <c r="L25" s="3244"/>
      <c r="M25" s="3244"/>
      <c r="N25" s="3244"/>
      <c r="O25" s="3244"/>
      <c r="P25" s="3244"/>
      <c r="Q25" s="3244"/>
      <c r="R25" s="3244"/>
      <c r="S25" s="3244"/>
      <c r="T25" s="3244"/>
      <c r="U25" s="3244"/>
    </row>
    <row r="26" spans="1:21" s="3238" customFormat="1" ht="24" customHeight="1">
      <c r="A26" s="3236"/>
      <c r="B26" s="3245">
        <v>25</v>
      </c>
      <c r="C26" s="3373" t="s">
        <v>147</v>
      </c>
      <c r="D26" s="3373" t="s">
        <v>38</v>
      </c>
      <c r="E26" s="3288">
        <v>9.5</v>
      </c>
      <c r="F26" s="3288">
        <v>1</v>
      </c>
      <c r="G26" s="3288">
        <v>484</v>
      </c>
      <c r="H26" s="3370">
        <f>E26*F26*G26</f>
        <v>4598</v>
      </c>
      <c r="I26" s="3357"/>
      <c r="J26" s="3244"/>
      <c r="K26" s="3244"/>
      <c r="L26" s="3244"/>
      <c r="M26" s="3244"/>
      <c r="N26" s="3244"/>
      <c r="O26" s="3244"/>
      <c r="P26" s="3244"/>
      <c r="Q26" s="3244"/>
      <c r="R26" s="3244"/>
      <c r="S26" s="3244"/>
      <c r="T26" s="3244"/>
      <c r="U26" s="3244"/>
    </row>
    <row r="27" spans="1:21" s="3238" customFormat="1" ht="24" customHeight="1">
      <c r="A27" s="3236"/>
      <c r="B27" s="3245">
        <v>26</v>
      </c>
      <c r="C27" s="3373" t="s">
        <v>148</v>
      </c>
      <c r="D27" s="3373" t="s">
        <v>38</v>
      </c>
      <c r="E27" s="3288">
        <v>10</v>
      </c>
      <c r="F27" s="3288">
        <v>1</v>
      </c>
      <c r="G27" s="3288">
        <v>148</v>
      </c>
      <c r="H27" s="3370">
        <f>E27*F27*G27</f>
        <v>1480</v>
      </c>
      <c r="I27" s="3357"/>
      <c r="J27" s="3244"/>
      <c r="K27" s="3244"/>
      <c r="L27" s="3244"/>
      <c r="M27" s="3244"/>
      <c r="N27" s="3244"/>
      <c r="O27" s="3244"/>
      <c r="P27" s="3244"/>
      <c r="Q27" s="3244"/>
      <c r="R27" s="3244"/>
      <c r="S27" s="3244"/>
      <c r="T27" s="3244"/>
      <c r="U27" s="3244"/>
    </row>
    <row r="28" spans="2:21" ht="24" customHeight="1">
      <c r="B28" s="3245">
        <v>27</v>
      </c>
      <c r="C28" s="3373" t="s">
        <v>383</v>
      </c>
      <c r="D28" s="3373"/>
      <c r="E28" s="3247"/>
      <c r="F28" s="3247"/>
      <c r="G28" s="3248"/>
      <c r="H28" s="3370">
        <v>17000</v>
      </c>
      <c r="I28" s="3357"/>
      <c r="J28" s="3261"/>
      <c r="K28" s="3379"/>
      <c r="L28" s="3379"/>
      <c r="M28" s="3261"/>
      <c r="N28" s="3261"/>
      <c r="O28" s="3261"/>
      <c r="P28" s="3261"/>
      <c r="Q28" s="3261"/>
      <c r="R28" s="3261"/>
      <c r="S28" s="3261"/>
      <c r="T28" s="3261"/>
      <c r="U28" s="3261"/>
    </row>
    <row r="29" spans="2:21" ht="12.75">
      <c r="B29" s="3380" t="s">
        <v>53</v>
      </c>
      <c r="C29" s="3381"/>
      <c r="D29" s="3381"/>
      <c r="E29" s="3381"/>
      <c r="F29" s="3381"/>
      <c r="G29" s="3382"/>
      <c r="H29" s="3383">
        <f>SUM(H4:H28)</f>
        <v>82255.628</v>
      </c>
      <c r="I29" s="3363"/>
      <c r="J29" s="3261"/>
      <c r="K29" s="3261"/>
      <c r="L29" s="3261"/>
      <c r="M29" s="3261"/>
      <c r="N29" s="3261"/>
      <c r="O29" s="3261"/>
      <c r="P29" s="3261"/>
      <c r="Q29" s="3261"/>
      <c r="R29" s="3261"/>
      <c r="S29" s="3261"/>
      <c r="T29" s="3261"/>
      <c r="U29" s="3261"/>
    </row>
    <row r="31" spans="8:9" ht="12.75">
      <c r="H31" s="3275"/>
      <c r="I31" t="s">
        <v>54</v>
      </c>
    </row>
    <row r="35" ht="12.75">
      <c r="E35" s="3354"/>
    </row>
    <row r="37" ht="12.75">
      <c r="D37" s="3236" t="s">
        <v>54</v>
      </c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B1">
      <selection activeCell="A1" sqref="A1"/>
    </sheetView>
  </sheetViews>
  <sheetFormatPr defaultColWidth="9.140625" defaultRowHeight="12.75"/>
  <cols>
    <col min="1" max="1" width="0" style="3236" hidden="1" customWidth="1"/>
    <col min="2" max="2" width="7.421875" style="3236" customWidth="1"/>
    <col min="3" max="3" width="37.28125" style="3236" customWidth="1"/>
    <col min="4" max="4" width="15.8515625" style="3236" customWidth="1"/>
    <col min="5" max="5" width="10.57421875" style="3236" customWidth="1"/>
    <col min="6" max="6" width="9.8515625" style="3236" customWidth="1"/>
    <col min="7" max="8" width="12.00390625" style="3236" customWidth="1"/>
    <col min="9" max="9" width="6.421875" style="0" customWidth="1"/>
    <col min="10" max="10" width="5.140625" style="0" customWidth="1"/>
    <col min="11" max="11" width="5.421875" style="0" customWidth="1"/>
    <col min="12" max="16384" width="8.28125" style="0" customWidth="1"/>
  </cols>
  <sheetData>
    <row r="1" spans="1:9" s="3238" customFormat="1" ht="53.25" customHeight="1">
      <c r="A1" s="3236"/>
      <c r="B1" s="3485" t="s">
        <v>384</v>
      </c>
      <c r="C1" s="3485"/>
      <c r="D1" s="3485"/>
      <c r="E1" s="3485"/>
      <c r="F1" s="3485"/>
      <c r="G1" s="3485"/>
      <c r="H1" s="3485"/>
      <c r="I1" s="3355"/>
    </row>
    <row r="2" spans="1:9" s="3238" customFormat="1" ht="12.75">
      <c r="A2" s="3236"/>
      <c r="B2" s="3236"/>
      <c r="C2" s="3236"/>
      <c r="D2" s="3236"/>
      <c r="E2" s="3236"/>
      <c r="F2" s="3236"/>
      <c r="G2" s="3236"/>
      <c r="H2" s="3236"/>
      <c r="I2" s="3355"/>
    </row>
    <row r="3" spans="1:9" s="3238" customFormat="1" ht="52.5" customHeight="1">
      <c r="A3" s="3285"/>
      <c r="B3" s="3239" t="s">
        <v>1</v>
      </c>
      <c r="C3" s="3240" t="s">
        <v>2</v>
      </c>
      <c r="D3" s="3240" t="s">
        <v>3</v>
      </c>
      <c r="E3" s="3241" t="s">
        <v>4</v>
      </c>
      <c r="F3" s="3241" t="s">
        <v>5</v>
      </c>
      <c r="G3" s="3241" t="s">
        <v>6</v>
      </c>
      <c r="H3" s="3344" t="s">
        <v>7</v>
      </c>
      <c r="I3" s="3356"/>
    </row>
    <row r="4" spans="1:9" s="3238" customFormat="1" ht="24.75" customHeight="1">
      <c r="A4" s="3345"/>
      <c r="B4" s="3245">
        <v>1</v>
      </c>
      <c r="C4" s="3246" t="s">
        <v>8</v>
      </c>
      <c r="D4" s="3246" t="s">
        <v>9</v>
      </c>
      <c r="E4" s="3247">
        <v>1</v>
      </c>
      <c r="F4" s="3247">
        <v>1</v>
      </c>
      <c r="G4" s="3248">
        <v>5460</v>
      </c>
      <c r="H4" s="3346">
        <f aca="true" t="shared" si="0" ref="H4:H11">E4*F4*G4</f>
        <v>5460</v>
      </c>
      <c r="I4" s="3357"/>
    </row>
    <row r="5" spans="1:9" s="3238" customFormat="1" ht="25.5" customHeight="1">
      <c r="A5" s="3236"/>
      <c r="B5" s="3245">
        <v>2</v>
      </c>
      <c r="C5" s="3246" t="s">
        <v>10</v>
      </c>
      <c r="D5" s="3246" t="s">
        <v>11</v>
      </c>
      <c r="E5" s="3247">
        <v>0.1</v>
      </c>
      <c r="F5" s="3247">
        <v>2</v>
      </c>
      <c r="G5" s="3248">
        <v>6500</v>
      </c>
      <c r="H5" s="3346">
        <f t="shared" si="0"/>
        <v>1300</v>
      </c>
      <c r="I5" s="3357"/>
    </row>
    <row r="6" spans="1:9" s="3238" customFormat="1" ht="24" customHeight="1">
      <c r="A6" s="3236"/>
      <c r="B6" s="3245">
        <v>3</v>
      </c>
      <c r="C6" s="3246" t="s">
        <v>14</v>
      </c>
      <c r="D6" s="3246" t="s">
        <v>15</v>
      </c>
      <c r="E6" s="3247">
        <v>0.416</v>
      </c>
      <c r="F6" s="3247">
        <v>2</v>
      </c>
      <c r="G6" s="3248">
        <v>1500</v>
      </c>
      <c r="H6" s="3346">
        <f t="shared" si="0"/>
        <v>1248</v>
      </c>
      <c r="I6" s="3357"/>
    </row>
    <row r="7" spans="1:9" s="3238" customFormat="1" ht="36" customHeight="1">
      <c r="A7" s="3236"/>
      <c r="B7" s="3245">
        <v>4</v>
      </c>
      <c r="C7" s="3246" t="s">
        <v>17</v>
      </c>
      <c r="D7" s="3246" t="s">
        <v>15</v>
      </c>
      <c r="E7" s="3247">
        <v>0.416</v>
      </c>
      <c r="F7" s="3247">
        <v>2</v>
      </c>
      <c r="G7" s="3248">
        <v>1320</v>
      </c>
      <c r="H7" s="3346">
        <f t="shared" si="0"/>
        <v>1098.24</v>
      </c>
      <c r="I7" s="3357"/>
    </row>
    <row r="8" spans="1:9" s="3238" customFormat="1" ht="51.75" customHeight="1">
      <c r="A8" s="3236"/>
      <c r="B8" s="3245">
        <v>5</v>
      </c>
      <c r="C8" s="3246" t="s">
        <v>20</v>
      </c>
      <c r="D8" s="3246" t="s">
        <v>15</v>
      </c>
      <c r="E8" s="3247">
        <v>0.416</v>
      </c>
      <c r="F8" s="3247">
        <v>2</v>
      </c>
      <c r="G8" s="3248">
        <v>1099</v>
      </c>
      <c r="H8" s="3346">
        <f t="shared" si="0"/>
        <v>914.3679999999999</v>
      </c>
      <c r="I8" s="3357"/>
    </row>
    <row r="9" spans="1:9" s="3238" customFormat="1" ht="38.25" customHeight="1">
      <c r="A9" s="3236"/>
      <c r="B9" s="3245">
        <v>6</v>
      </c>
      <c r="C9" s="3246" t="s">
        <v>105</v>
      </c>
      <c r="D9" s="3246" t="s">
        <v>15</v>
      </c>
      <c r="E9" s="3247">
        <v>0.416</v>
      </c>
      <c r="F9" s="3247">
        <v>2</v>
      </c>
      <c r="G9" s="3252">
        <v>1710</v>
      </c>
      <c r="H9" s="3346">
        <f t="shared" si="0"/>
        <v>1422.72</v>
      </c>
      <c r="I9" s="3357"/>
    </row>
    <row r="10" spans="1:9" s="3238" customFormat="1" ht="24.75" customHeight="1">
      <c r="A10" s="3236"/>
      <c r="B10" s="3245">
        <v>7</v>
      </c>
      <c r="C10" s="3246" t="s">
        <v>25</v>
      </c>
      <c r="D10" s="3246" t="s">
        <v>15</v>
      </c>
      <c r="E10" s="3247">
        <v>0.416</v>
      </c>
      <c r="F10" s="3247">
        <v>1</v>
      </c>
      <c r="G10" s="3253">
        <v>9936</v>
      </c>
      <c r="H10" s="3346">
        <f t="shared" si="0"/>
        <v>4133.376</v>
      </c>
      <c r="I10" s="3357"/>
    </row>
    <row r="11" spans="1:9" s="3238" customFormat="1" ht="46.5" customHeight="1">
      <c r="A11" s="3236"/>
      <c r="B11" s="3245">
        <v>8</v>
      </c>
      <c r="C11" s="3246" t="s">
        <v>144</v>
      </c>
      <c r="D11" s="3246" t="s">
        <v>30</v>
      </c>
      <c r="E11" s="3247">
        <v>0.416</v>
      </c>
      <c r="F11" s="3247">
        <v>1</v>
      </c>
      <c r="G11" s="3248">
        <v>14039</v>
      </c>
      <c r="H11" s="3346">
        <f t="shared" si="0"/>
        <v>5840.224</v>
      </c>
      <c r="I11" s="3357"/>
    </row>
    <row r="12" spans="1:11" s="3238" customFormat="1" ht="39.75" customHeight="1">
      <c r="A12" s="3236"/>
      <c r="B12" s="3245">
        <v>9</v>
      </c>
      <c r="C12" s="3246" t="s">
        <v>32</v>
      </c>
      <c r="D12" s="3246" t="s">
        <v>33</v>
      </c>
      <c r="E12" s="3247">
        <v>100</v>
      </c>
      <c r="F12" s="3247" t="s">
        <v>34</v>
      </c>
      <c r="G12" s="3248">
        <v>22.39</v>
      </c>
      <c r="H12" s="3346">
        <f aca="true" t="shared" si="1" ref="H12:H18">E12*G12</f>
        <v>2239</v>
      </c>
      <c r="I12" s="3357"/>
      <c r="K12" s="3347"/>
    </row>
    <row r="13" spans="1:9" s="3238" customFormat="1" ht="38.25" customHeight="1">
      <c r="A13" s="3236"/>
      <c r="B13" s="3245">
        <v>10</v>
      </c>
      <c r="C13" s="3246" t="s">
        <v>35</v>
      </c>
      <c r="D13" s="3246" t="s">
        <v>36</v>
      </c>
      <c r="E13" s="3247">
        <v>0.2</v>
      </c>
      <c r="F13" s="3247" t="s">
        <v>34</v>
      </c>
      <c r="G13" s="3248">
        <v>408.6</v>
      </c>
      <c r="H13" s="3346">
        <f t="shared" si="1"/>
        <v>81.72000000000001</v>
      </c>
      <c r="I13" s="3357"/>
    </row>
    <row r="14" spans="1:9" s="3238" customFormat="1" ht="24.75" customHeight="1">
      <c r="A14" s="3236"/>
      <c r="B14" s="3245">
        <v>11</v>
      </c>
      <c r="C14" s="3246" t="s">
        <v>37</v>
      </c>
      <c r="D14" s="3246" t="s">
        <v>38</v>
      </c>
      <c r="E14" s="3247">
        <v>60</v>
      </c>
      <c r="F14" s="3247" t="s">
        <v>34</v>
      </c>
      <c r="G14" s="3248">
        <v>20.13</v>
      </c>
      <c r="H14" s="3346">
        <f t="shared" si="1"/>
        <v>1207.8</v>
      </c>
      <c r="I14" s="3357"/>
    </row>
    <row r="15" spans="1:9" s="3238" customFormat="1" ht="36" customHeight="1">
      <c r="A15" s="3236"/>
      <c r="B15" s="3245">
        <v>12</v>
      </c>
      <c r="C15" s="3246" t="s">
        <v>39</v>
      </c>
      <c r="D15" s="3246" t="s">
        <v>33</v>
      </c>
      <c r="E15" s="3247">
        <v>90</v>
      </c>
      <c r="F15" s="3247" t="s">
        <v>34</v>
      </c>
      <c r="G15" s="3248">
        <v>41.8</v>
      </c>
      <c r="H15" s="3346">
        <f t="shared" si="1"/>
        <v>3761.9999999999995</v>
      </c>
      <c r="I15" s="3357"/>
    </row>
    <row r="16" spans="1:9" s="3238" customFormat="1" ht="33.75" customHeight="1">
      <c r="A16" s="3236"/>
      <c r="B16" s="3245">
        <v>13</v>
      </c>
      <c r="C16" s="3246" t="s">
        <v>40</v>
      </c>
      <c r="D16" s="3246" t="s">
        <v>38</v>
      </c>
      <c r="E16" s="3247">
        <v>10</v>
      </c>
      <c r="F16" s="3247" t="s">
        <v>34</v>
      </c>
      <c r="G16" s="3248">
        <v>170.7</v>
      </c>
      <c r="H16" s="3346">
        <f t="shared" si="1"/>
        <v>1707</v>
      </c>
      <c r="I16" s="3357"/>
    </row>
    <row r="17" spans="1:9" s="3238" customFormat="1" ht="33.75" customHeight="1">
      <c r="A17" s="3236"/>
      <c r="B17" s="3245">
        <v>14</v>
      </c>
      <c r="C17" s="3246" t="s">
        <v>42</v>
      </c>
      <c r="D17" s="3246" t="s">
        <v>38</v>
      </c>
      <c r="E17" s="3247">
        <v>15</v>
      </c>
      <c r="F17" s="3247" t="s">
        <v>34</v>
      </c>
      <c r="G17" s="3248">
        <v>36.39</v>
      </c>
      <c r="H17" s="3346">
        <f t="shared" si="1"/>
        <v>545.85</v>
      </c>
      <c r="I17" s="3357"/>
    </row>
    <row r="18" spans="1:9" s="3238" customFormat="1" ht="36" customHeight="1">
      <c r="A18" s="3236"/>
      <c r="B18" s="3245">
        <v>15</v>
      </c>
      <c r="C18" s="3246" t="s">
        <v>43</v>
      </c>
      <c r="D18" s="3246" t="s">
        <v>38</v>
      </c>
      <c r="E18" s="3247">
        <v>10</v>
      </c>
      <c r="F18" s="3247" t="s">
        <v>34</v>
      </c>
      <c r="G18" s="3248">
        <v>137</v>
      </c>
      <c r="H18" s="3346">
        <f t="shared" si="1"/>
        <v>1370</v>
      </c>
      <c r="I18" s="3357"/>
    </row>
    <row r="19" spans="2:9" ht="29.25" customHeight="1">
      <c r="B19" s="3245">
        <v>16</v>
      </c>
      <c r="C19" s="3246" t="s">
        <v>50</v>
      </c>
      <c r="D19" s="3246" t="s">
        <v>15</v>
      </c>
      <c r="E19" s="3247">
        <v>0.416</v>
      </c>
      <c r="F19" s="3247">
        <v>12</v>
      </c>
      <c r="G19" s="3248">
        <v>3290</v>
      </c>
      <c r="H19" s="3346">
        <f>E19*F19*G19</f>
        <v>16423.68</v>
      </c>
      <c r="I19" s="3357"/>
    </row>
    <row r="20" spans="2:9" ht="29.25" customHeight="1">
      <c r="B20" s="3245">
        <v>17</v>
      </c>
      <c r="C20" s="3246" t="s">
        <v>46</v>
      </c>
      <c r="D20" s="3246"/>
      <c r="E20" s="3247"/>
      <c r="F20" s="3247" t="s">
        <v>47</v>
      </c>
      <c r="G20" s="3248"/>
      <c r="H20" s="3346">
        <f>1.39*12*416</f>
        <v>6938.88</v>
      </c>
      <c r="I20" s="3357"/>
    </row>
    <row r="21" spans="2:9" ht="29.25" customHeight="1">
      <c r="B21" s="3245">
        <v>18</v>
      </c>
      <c r="C21" s="3384" t="s">
        <v>240</v>
      </c>
      <c r="D21" s="3246" t="s">
        <v>38</v>
      </c>
      <c r="E21" s="3348">
        <v>416</v>
      </c>
      <c r="F21" s="3348">
        <v>12</v>
      </c>
      <c r="G21" s="3248">
        <v>0.21</v>
      </c>
      <c r="H21" s="3346">
        <f aca="true" t="shared" si="2" ref="H21:H28">E21*F21*G21</f>
        <v>1048.32</v>
      </c>
      <c r="I21" s="3357"/>
    </row>
    <row r="22" spans="2:9" ht="29.25" customHeight="1">
      <c r="B22" s="3245">
        <v>19</v>
      </c>
      <c r="C22" s="3378" t="s">
        <v>51</v>
      </c>
      <c r="D22" s="3246"/>
      <c r="E22" s="3348"/>
      <c r="F22" s="3348"/>
      <c r="G22" s="3248"/>
      <c r="H22" s="3346">
        <v>6652.27</v>
      </c>
      <c r="I22" s="3357"/>
    </row>
    <row r="23" spans="1:9" s="3238" customFormat="1" ht="18" customHeight="1">
      <c r="A23" s="3236"/>
      <c r="B23" s="3245">
        <v>20</v>
      </c>
      <c r="C23" s="3246" t="s">
        <v>127</v>
      </c>
      <c r="D23" s="3246" t="s">
        <v>66</v>
      </c>
      <c r="E23" s="3288">
        <v>3</v>
      </c>
      <c r="F23" s="3288">
        <v>1</v>
      </c>
      <c r="G23" s="3288">
        <v>752.6</v>
      </c>
      <c r="H23" s="3346">
        <f t="shared" si="2"/>
        <v>2257.8</v>
      </c>
      <c r="I23" s="3357"/>
    </row>
    <row r="24" spans="1:9" s="3238" customFormat="1" ht="18" customHeight="1">
      <c r="A24" s="3236"/>
      <c r="B24" s="3245">
        <v>21</v>
      </c>
      <c r="C24" s="3246" t="s">
        <v>161</v>
      </c>
      <c r="D24" s="3246" t="s">
        <v>66</v>
      </c>
      <c r="E24" s="3288">
        <v>5</v>
      </c>
      <c r="F24" s="3288">
        <v>1</v>
      </c>
      <c r="G24" s="3288">
        <v>982.88</v>
      </c>
      <c r="H24" s="3346">
        <f t="shared" si="2"/>
        <v>4914.4</v>
      </c>
      <c r="I24" s="3357"/>
    </row>
    <row r="25" spans="1:9" s="3238" customFormat="1" ht="22.5" customHeight="1">
      <c r="A25" s="3236"/>
      <c r="B25" s="3245">
        <v>22</v>
      </c>
      <c r="C25" s="3246" t="s">
        <v>160</v>
      </c>
      <c r="D25" s="3246" t="s">
        <v>75</v>
      </c>
      <c r="E25" s="3288">
        <v>2</v>
      </c>
      <c r="F25" s="3288">
        <v>1</v>
      </c>
      <c r="G25" s="3288">
        <v>531</v>
      </c>
      <c r="H25" s="3346">
        <f t="shared" si="2"/>
        <v>1062</v>
      </c>
      <c r="I25" s="3357"/>
    </row>
    <row r="26" spans="1:9" s="3238" customFormat="1" ht="21" customHeight="1">
      <c r="A26" s="3236"/>
      <c r="B26" s="3245">
        <v>23</v>
      </c>
      <c r="C26" s="3246" t="s">
        <v>378</v>
      </c>
      <c r="D26" s="3246" t="s">
        <v>66</v>
      </c>
      <c r="E26" s="3288">
        <v>4</v>
      </c>
      <c r="F26" s="3288">
        <v>1</v>
      </c>
      <c r="G26" s="3288">
        <v>1554.56</v>
      </c>
      <c r="H26" s="3346">
        <f t="shared" si="2"/>
        <v>6218.24</v>
      </c>
      <c r="I26" s="3357"/>
    </row>
    <row r="27" spans="1:9" s="3238" customFormat="1" ht="24" customHeight="1">
      <c r="A27" s="3236"/>
      <c r="B27" s="3245">
        <v>24</v>
      </c>
      <c r="C27" s="3246" t="s">
        <v>147</v>
      </c>
      <c r="D27" s="3246" t="s">
        <v>38</v>
      </c>
      <c r="E27" s="3288">
        <v>9</v>
      </c>
      <c r="F27" s="3288">
        <v>1</v>
      </c>
      <c r="G27" s="3288">
        <v>484</v>
      </c>
      <c r="H27" s="3346">
        <f t="shared" si="2"/>
        <v>4356</v>
      </c>
      <c r="I27" s="3357"/>
    </row>
    <row r="28" spans="1:9" s="3238" customFormat="1" ht="24" customHeight="1">
      <c r="A28" s="3236"/>
      <c r="B28" s="3245">
        <v>25</v>
      </c>
      <c r="C28" s="3246" t="s">
        <v>148</v>
      </c>
      <c r="D28" s="3246" t="s">
        <v>38</v>
      </c>
      <c r="E28" s="3288">
        <v>10</v>
      </c>
      <c r="F28" s="3288">
        <v>1</v>
      </c>
      <c r="G28" s="3288">
        <v>148</v>
      </c>
      <c r="H28" s="3346">
        <f t="shared" si="2"/>
        <v>1480</v>
      </c>
      <c r="I28" s="3357"/>
    </row>
    <row r="29" spans="2:12" ht="24" customHeight="1">
      <c r="B29" s="3245">
        <v>26</v>
      </c>
      <c r="C29" s="3358" t="s">
        <v>64</v>
      </c>
      <c r="D29" s="3358"/>
      <c r="E29" s="3359"/>
      <c r="F29" s="3359"/>
      <c r="G29" s="3364"/>
      <c r="H29" s="3361">
        <v>1200</v>
      </c>
      <c r="I29" s="3357"/>
      <c r="K29" s="3350"/>
      <c r="L29" s="3350"/>
    </row>
    <row r="30" spans="2:9" ht="12.75">
      <c r="B30" s="3272" t="s">
        <v>53</v>
      </c>
      <c r="C30" s="3272"/>
      <c r="D30" s="3272"/>
      <c r="E30" s="3272"/>
      <c r="F30" s="3272"/>
      <c r="G30" s="3273"/>
      <c r="H30" s="3362">
        <f>SUM(H4:H29)</f>
        <v>84881.888</v>
      </c>
      <c r="I30" s="3363"/>
    </row>
    <row r="32" spans="8:9" ht="12.75">
      <c r="H32" s="3275"/>
      <c r="I32" t="s">
        <v>54</v>
      </c>
    </row>
    <row r="34" ht="12.75">
      <c r="C34" s="3385"/>
    </row>
    <row r="36" ht="12.75">
      <c r="E36" s="3354"/>
    </row>
  </sheetData>
  <sheetProtection selectLockedCells="1" selectUnlockedCells="1"/>
  <mergeCells count="1"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2015-04-15T02:52:28Z</dcterms:modified>
  <cp:category/>
  <cp:version/>
  <cp:contentType/>
  <cp:contentStatus/>
</cp:coreProperties>
</file>